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https://msskandinavia-my.sharepoint.com/personal/guh_melbye_no/Documents/Dokumenter/Melbye Produktsjef GH/04-Jording - apparater, klemmer, lansejord, utstyr/Forespørsel skjema for jordingsapparat/"/>
    </mc:Choice>
  </mc:AlternateContent>
  <xr:revisionPtr revIDLastSave="29" documentId="13_ncr:1_{D2B5D888-1D08-4388-98C1-C5FB72A58DE8}" xr6:coauthVersionLast="47" xr6:coauthVersionMax="47" xr10:uidLastSave="{8DA127BF-7C63-4B84-B0B1-F8F7FF917D31}"/>
  <bookViews>
    <workbookView xWindow="28680" yWindow="-120" windowWidth="27645" windowHeight="16440" xr2:uid="{00000000-000D-0000-FFFF-FFFF00000000}"/>
  </bookViews>
  <sheets>
    <sheet name="Framside" sheetId="6" r:id="rId1"/>
    <sheet name="1A" sheetId="7" r:id="rId2"/>
    <sheet name="2A" sheetId="8" r:id="rId3"/>
    <sheet name="3A" sheetId="9" r:id="rId4"/>
    <sheet name="3B" sheetId="10" r:id="rId5"/>
    <sheet name="3C" sheetId="11" r:id="rId6"/>
    <sheet name="Kilde" sheetId="2" state="hidden" r:id="rId7"/>
  </sheets>
  <definedNames>
    <definedName name="Faseklemmer">Kilde!$J$4:$J$13</definedName>
    <definedName name="Jordklemme">Kilde!$N$4:$N$13</definedName>
    <definedName name="kA_1_sek" localSheetId="6">Kilde!$B$4:$B$10</definedName>
    <definedName name="kA_1_sek">Kilde!$B$4:$B$10</definedName>
    <definedName name="Lengde_lisse_B">Kilde!$E$4:$E$24</definedName>
    <definedName name="Tverrsnitt">Kilde!$C$4:$C$9</definedName>
    <definedName name="Type">Kilde!$A$4:$A$8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1" l="1"/>
  <c r="I32" i="11"/>
  <c r="I33" i="10"/>
  <c r="I32" i="10"/>
  <c r="I31" i="10"/>
  <c r="I30" i="10"/>
  <c r="I29" i="10"/>
  <c r="I28" i="10"/>
  <c r="I33" i="9"/>
  <c r="I32" i="9"/>
  <c r="I31" i="9"/>
  <c r="I30" i="9"/>
  <c r="I29" i="9"/>
  <c r="I28" i="9"/>
  <c r="I31" i="11"/>
  <c r="I29" i="11"/>
  <c r="I28" i="11"/>
  <c r="I32" i="8" l="1"/>
  <c r="I28" i="8"/>
  <c r="D32" i="7"/>
  <c r="D32" i="8"/>
  <c r="D27" i="7"/>
  <c r="D27" i="8"/>
  <c r="D27" i="9"/>
  <c r="D27" i="10"/>
  <c r="D29" i="7"/>
  <c r="D28" i="7"/>
  <c r="D29" i="8"/>
  <c r="D28" i="8"/>
  <c r="D31" i="9"/>
  <c r="D30" i="9"/>
  <c r="D29" i="9"/>
  <c r="D28" i="9"/>
  <c r="D31" i="11"/>
  <c r="D30" i="11"/>
  <c r="D29" i="11"/>
  <c r="D28" i="11"/>
  <c r="I20" i="7" l="1"/>
  <c r="I20" i="8"/>
  <c r="J16" i="7"/>
  <c r="J16" i="8"/>
  <c r="G18" i="7"/>
  <c r="G17" i="7"/>
  <c r="G16" i="7"/>
  <c r="G18" i="8"/>
  <c r="I31" i="8" s="1"/>
  <c r="G17" i="8"/>
  <c r="I30" i="8" s="1"/>
  <c r="G16" i="8"/>
  <c r="I29" i="8" s="1"/>
  <c r="I34" i="7"/>
  <c r="I28" i="7"/>
  <c r="G18" i="11"/>
  <c r="G17" i="11"/>
  <c r="I30" i="11" s="1"/>
  <c r="G18" i="10"/>
  <c r="G17" i="10"/>
  <c r="G18" i="9"/>
  <c r="G17" i="9"/>
  <c r="I21" i="8" l="1"/>
  <c r="D31" i="8" s="1"/>
  <c r="D30" i="8"/>
  <c r="I21" i="7"/>
  <c r="D31" i="7" s="1"/>
  <c r="D30" i="7"/>
  <c r="J16" i="10"/>
  <c r="J16" i="9"/>
  <c r="G16" i="11"/>
  <c r="G16" i="10"/>
  <c r="G16" i="9"/>
  <c r="F114" i="2"/>
  <c r="F115" i="2"/>
  <c r="F116" i="2"/>
  <c r="F117" i="2"/>
  <c r="F118" i="2"/>
  <c r="F119" i="2"/>
  <c r="F120" i="2"/>
  <c r="F121" i="2"/>
  <c r="F122" i="2"/>
  <c r="F123" i="2"/>
  <c r="F124" i="2"/>
  <c r="F125" i="2"/>
  <c r="F126" i="2"/>
  <c r="F127" i="2"/>
  <c r="F128" i="2"/>
  <c r="F129" i="2"/>
  <c r="F130" i="2"/>
  <c r="F131" i="2"/>
  <c r="F132" i="2"/>
  <c r="F133" i="2"/>
  <c r="F134" i="2"/>
  <c r="F135" i="2"/>
  <c r="F92" i="2"/>
  <c r="F93" i="2"/>
  <c r="F94" i="2"/>
  <c r="F95" i="2"/>
  <c r="F96" i="2"/>
  <c r="F97" i="2"/>
  <c r="F98" i="2"/>
  <c r="F99" i="2"/>
  <c r="F100" i="2"/>
  <c r="F101" i="2"/>
  <c r="F102" i="2"/>
  <c r="F103" i="2"/>
  <c r="F104" i="2"/>
  <c r="F105" i="2"/>
  <c r="F106" i="2"/>
  <c r="F107" i="2"/>
  <c r="F108" i="2"/>
  <c r="F109" i="2"/>
  <c r="F110" i="2"/>
  <c r="F111" i="2"/>
  <c r="F112" i="2"/>
  <c r="F113" i="2"/>
  <c r="F70" i="2"/>
  <c r="F71" i="2"/>
  <c r="F72" i="2"/>
  <c r="F73" i="2"/>
  <c r="F74" i="2"/>
  <c r="F75" i="2"/>
  <c r="F76" i="2"/>
  <c r="F77" i="2"/>
  <c r="F78" i="2"/>
  <c r="F79" i="2"/>
  <c r="F80" i="2"/>
  <c r="F81" i="2"/>
  <c r="F82" i="2"/>
  <c r="F83" i="2"/>
  <c r="F84" i="2"/>
  <c r="F85" i="2"/>
  <c r="F86" i="2"/>
  <c r="F87" i="2"/>
  <c r="F88" i="2"/>
  <c r="F89" i="2"/>
  <c r="F90" i="2"/>
  <c r="F91" i="2"/>
  <c r="F48" i="2"/>
  <c r="F49" i="2"/>
  <c r="F50" i="2"/>
  <c r="F51" i="2"/>
  <c r="F52" i="2"/>
  <c r="F53" i="2"/>
  <c r="F54" i="2"/>
  <c r="F55" i="2"/>
  <c r="F56" i="2"/>
  <c r="F57" i="2"/>
  <c r="F58" i="2"/>
  <c r="F59" i="2"/>
  <c r="F60" i="2"/>
  <c r="F61" i="2"/>
  <c r="F62" i="2"/>
  <c r="F63" i="2"/>
  <c r="F64" i="2"/>
  <c r="F65" i="2"/>
  <c r="F66" i="2"/>
  <c r="F67" i="2"/>
  <c r="F68" i="2"/>
  <c r="F69" i="2"/>
  <c r="F27" i="2"/>
  <c r="F28" i="2"/>
  <c r="F29" i="2"/>
  <c r="F30" i="2"/>
  <c r="F31" i="2"/>
  <c r="F32" i="2"/>
  <c r="F33" i="2"/>
  <c r="F34" i="2"/>
  <c r="F35" i="2"/>
  <c r="F36" i="2"/>
  <c r="F37" i="2"/>
  <c r="F38" i="2"/>
  <c r="F39" i="2"/>
  <c r="F40" i="2"/>
  <c r="F41" i="2"/>
  <c r="F42" i="2"/>
  <c r="F43" i="2"/>
  <c r="F44" i="2"/>
  <c r="F45" i="2"/>
  <c r="F46" i="2"/>
  <c r="F47" i="2"/>
  <c r="F26" i="2"/>
  <c r="F5" i="2"/>
  <c r="F6" i="2"/>
  <c r="F7" i="2"/>
  <c r="F8" i="2"/>
  <c r="F9" i="2"/>
  <c r="F10" i="2"/>
  <c r="F11" i="2"/>
  <c r="F12" i="2"/>
  <c r="F13" i="2"/>
  <c r="F14" i="2"/>
  <c r="F15" i="2"/>
  <c r="F16" i="2"/>
  <c r="F17" i="2"/>
  <c r="F18" i="2"/>
  <c r="F19" i="2"/>
  <c r="F20" i="2"/>
  <c r="F21" i="2"/>
  <c r="F22" i="2"/>
  <c r="F23" i="2"/>
  <c r="F24" i="2"/>
  <c r="F25" i="2"/>
  <c r="F4" i="2"/>
  <c r="I29" i="7" s="1"/>
  <c r="I30" i="7" l="1"/>
  <c r="I31" i="7"/>
  <c r="I33" i="7"/>
  <c r="D32" i="11"/>
  <c r="D27" i="11"/>
  <c r="I20" i="11"/>
  <c r="D32" i="10"/>
  <c r="D29" i="10"/>
  <c r="D28" i="10"/>
  <c r="I20" i="10"/>
  <c r="D30" i="10" s="1"/>
  <c r="D32" i="9"/>
  <c r="I20" i="9"/>
  <c r="I21" i="11" l="1"/>
  <c r="I21" i="10"/>
  <c r="D31" i="10" s="1"/>
  <c r="I21" i="9"/>
</calcChain>
</file>

<file path=xl/sharedStrings.xml><?xml version="1.0" encoding="utf-8"?>
<sst xmlns="http://schemas.openxmlformats.org/spreadsheetml/2006/main" count="962" uniqueCount="275">
  <si>
    <t>Jordings- og kortslutningsapparater</t>
  </si>
  <si>
    <t>kA/1 sek</t>
  </si>
  <si>
    <t>Tverrsnitt</t>
  </si>
  <si>
    <t>eller</t>
  </si>
  <si>
    <t>Type</t>
  </si>
  <si>
    <t>1A</t>
  </si>
  <si>
    <t>2A</t>
  </si>
  <si>
    <t>3A</t>
  </si>
  <si>
    <t>3B</t>
  </si>
  <si>
    <t>3C</t>
  </si>
  <si>
    <t>Faseklemme
(A)</t>
  </si>
  <si>
    <t>Jordklemme
(D)</t>
  </si>
  <si>
    <t>≤ 5</t>
  </si>
  <si>
    <t>≤ 7</t>
  </si>
  <si>
    <t>≤ 10</t>
  </si>
  <si>
    <t>≤ 14</t>
  </si>
  <si>
    <t>≤ 19</t>
  </si>
  <si>
    <t>≤ 24</t>
  </si>
  <si>
    <t>Lengde lisse (B)</t>
  </si>
  <si>
    <t>N/A</t>
  </si>
  <si>
    <t>Tverrsnitt lisse (B)</t>
  </si>
  <si>
    <t>Tverrsnitt lisse (C)</t>
  </si>
  <si>
    <t>Faseklemmer</t>
  </si>
  <si>
    <t>Jordklemme</t>
  </si>
  <si>
    <t>Lengde 
lisse (C)</t>
  </si>
  <si>
    <t>El nr</t>
  </si>
  <si>
    <t>Line</t>
  </si>
  <si>
    <t>Skinne</t>
  </si>
  <si>
    <t>rør / bolt</t>
  </si>
  <si>
    <t>Krok</t>
  </si>
  <si>
    <t>JFS17</t>
  </si>
  <si>
    <t>JK39FN</t>
  </si>
  <si>
    <t>JK39FN SP</t>
  </si>
  <si>
    <t>JK42</t>
  </si>
  <si>
    <t>JK37</t>
  </si>
  <si>
    <t>PARA</t>
  </si>
  <si>
    <t>784470S</t>
  </si>
  <si>
    <t>NB2025BN</t>
  </si>
  <si>
    <t>Maks kortslutningsstrøm kA/1sek</t>
  </si>
  <si>
    <t>-</t>
  </si>
  <si>
    <t>Ikmaks/1sek</t>
  </si>
  <si>
    <t>JK30</t>
  </si>
  <si>
    <t>7 kA</t>
  </si>
  <si>
    <t>JKS30</t>
  </si>
  <si>
    <t>Jordfesteklemmer</t>
  </si>
  <si>
    <t>JK150</t>
  </si>
  <si>
    <t>F1</t>
  </si>
  <si>
    <t>24 kA</t>
  </si>
  <si>
    <t>JLA2N</t>
  </si>
  <si>
    <t>Ikmaks/1s=</t>
  </si>
  <si>
    <t>Ikmaks/0,5s=</t>
  </si>
  <si>
    <t>Elnr. 2878700 Type JFS17</t>
  </si>
  <si>
    <t>Elnr. 2878702 Type JK39FN</t>
  </si>
  <si>
    <t>Elnr. 2878703 Type JK39FNSP</t>
  </si>
  <si>
    <t>Elnr. 2878706 Type JK42</t>
  </si>
  <si>
    <t>Elnr. 2878778 Type JK37</t>
  </si>
  <si>
    <t>Elnr. 2878796 Type PARA</t>
  </si>
  <si>
    <t>Elnr. 2879202 Type 784470</t>
  </si>
  <si>
    <t>Elnr. 2879238 Type 784470S</t>
  </si>
  <si>
    <t>Elnr. 2879571 Type NB2025BN</t>
  </si>
  <si>
    <t>Elnr. 2878710 Type JK30</t>
  </si>
  <si>
    <t>Elnr. 2878711 Type JKS30</t>
  </si>
  <si>
    <t>Elnr. 2878708 JK150</t>
  </si>
  <si>
    <t>Elnr. 2878729 Type F1</t>
  </si>
  <si>
    <t>Elnr. 2878763 Type JLA2NSP</t>
  </si>
  <si>
    <t>Elnr. 2878762 Type JLA2N</t>
  </si>
  <si>
    <t>TYPE:</t>
  </si>
  <si>
    <t>JK39FNSP</t>
  </si>
  <si>
    <t>784470</t>
  </si>
  <si>
    <t>Ik maks 1s:</t>
  </si>
  <si>
    <t>Ik maks 0,5s:</t>
  </si>
  <si>
    <t>Faselisse:</t>
  </si>
  <si>
    <t>Prod. d.m.år</t>
  </si>
  <si>
    <t>IEC 61230:2008</t>
  </si>
  <si>
    <t>kA/1s</t>
  </si>
  <si>
    <t>5 kA/1s</t>
  </si>
  <si>
    <t>7 kA/1s</t>
  </si>
  <si>
    <t>10 kA/1s</t>
  </si>
  <si>
    <t>14 kA/1s</t>
  </si>
  <si>
    <t>19 kA/1s</t>
  </si>
  <si>
    <t>24 kA/1s</t>
  </si>
  <si>
    <t>Jordlisse:</t>
  </si>
  <si>
    <t>NB2025M</t>
  </si>
  <si>
    <t>Ytre fase</t>
  </si>
  <si>
    <t>Midtre fase</t>
  </si>
  <si>
    <t>JK38</t>
  </si>
  <si>
    <t>Elnr. 2878705 Type JK38</t>
  </si>
  <si>
    <t>2878702-03</t>
  </si>
  <si>
    <t>Forslag:</t>
  </si>
  <si>
    <t>Faselisse</t>
  </si>
  <si>
    <t>Jordlisse</t>
  </si>
  <si>
    <t>Faseklemme</t>
  </si>
  <si>
    <t>3 stk</t>
  </si>
  <si>
    <t>1 stk</t>
  </si>
  <si>
    <t>Beskrivelse</t>
  </si>
  <si>
    <t>Faseklemme 120mm²</t>
  </si>
  <si>
    <t>Faseklemme 95mm² Ø42mm</t>
  </si>
  <si>
    <t>Faseklemme 95mm² Ø65mm</t>
  </si>
  <si>
    <t>Jordingsstang med JK38 klemme</t>
  </si>
  <si>
    <t>Faseklemme kun 120mm² Ø42mm</t>
  </si>
  <si>
    <t>Jordfesteklemme 70mm² Ø20mm</t>
  </si>
  <si>
    <t>Jordfesteklemme 70mm² Ø30mm</t>
  </si>
  <si>
    <t>Jordfesteklemme 70mm² Ø18mm</t>
  </si>
  <si>
    <t>Jordfesteklemme</t>
  </si>
  <si>
    <t>Jordfesteklemme 120mm² Ø30mm</t>
  </si>
  <si>
    <t>Jordingshake JLA2N</t>
  </si>
  <si>
    <t>Jordingshake JLA2NSP 25-50mm²</t>
  </si>
  <si>
    <t>Faseklemme 70mm² Ø23mm</t>
  </si>
  <si>
    <t>Faseklemme 50mm² Ø32mm Linediameter 10-32mm</t>
  </si>
  <si>
    <t>Jordlisse 25mm² 0,6 meter med kabelsko på begge ender - halogenfri</t>
  </si>
  <si>
    <t>Jordlisse 25mm² 0,8 meter med kabelsko på begge ender - halogenfri</t>
  </si>
  <si>
    <t>Jordlisse 25mm² 1,0 meter med kabelsko på begge ender - halogenfri</t>
  </si>
  <si>
    <t>Jordlisse 25mm² 1,2 meter med kabelsko på begge ender - halogenfri</t>
  </si>
  <si>
    <t>Jordlisse 25mm² 1,5 meter med kabelsko på begge ender - halogenfri</t>
  </si>
  <si>
    <t>Jordlisse 25mm² 1,7 meter med kabelsko på begge ender - halogenfri</t>
  </si>
  <si>
    <t>Jordlisse 25mm² 2,0 meter med kabelsko på begge ender - halogenfri</t>
  </si>
  <si>
    <t>Jordlisse 25mm² 2,25 meter med kabelsko på begge ender - halogenfri</t>
  </si>
  <si>
    <t>Jordlisse 25mm² 2,5 meter med kabelsko på begge ender - halogenfri</t>
  </si>
  <si>
    <t>Jordlisse 25mm² 2,75 meter med kabelsko på begge ender - halogenfri</t>
  </si>
  <si>
    <t>Jordlisse 25mm² 3,0 meter med kabelsko på begge ender - halogenfri</t>
  </si>
  <si>
    <t>Jordlisse 25mm² 3,5 meter med kabelsko på begge ender - halogenfri</t>
  </si>
  <si>
    <t>Jordlisse 25mm² 4,0 meter med kabelsko på begge ender - halogenfri</t>
  </si>
  <si>
    <t>Jordlisse 25mm² 4,5 meter med kabelsko på begge ender - halogenfri</t>
  </si>
  <si>
    <t>Jordlisse 25mm² 5,0 meter med kabelsko på begge ender - halogenfri</t>
  </si>
  <si>
    <t>Jordlisse 25mm² 6,0 meter med kabelsko på begge ender - halogenfri</t>
  </si>
  <si>
    <t>Jordlisse 25mm² 7,0 meter med kabelsko på begge ender - halogenfri</t>
  </si>
  <si>
    <t>Jordlisse 25mm² 8,0 meter med kabelsko på begge ender - halogenfri</t>
  </si>
  <si>
    <t>Jordlisse 35mm² 0,6 meter med kabelsko på begge ender - halogenfri</t>
  </si>
  <si>
    <t>Jordlisse 35mm² 0,8 meter med kabelsko på begge ender - halogenfri</t>
  </si>
  <si>
    <t>Jordlisse 35mm² 1,0 meter med kabelsko på begge ender - halogenfri</t>
  </si>
  <si>
    <t>Jordlisse 35mm² 1,2 meter med kabelsko på begge ender - halogenfri</t>
  </si>
  <si>
    <t>Jordlisse 35mm² 1,5 meter med kabelsko på begge ender - halogenfri</t>
  </si>
  <si>
    <t>Jordlisse 35mm² 1,7 meter med kabelsko på begge ender - halogenfri</t>
  </si>
  <si>
    <t>Jordlisse 35mm² 2,0 meter med kabelsko på begge ender - halogenfri</t>
  </si>
  <si>
    <t>Jordlisse 35mm² 2,25 meter med kabelsko på begge ender - halogenfri</t>
  </si>
  <si>
    <t>Jordlisse 35mm² 2,5 meter med kabelsko på begge ender - halogenfri</t>
  </si>
  <si>
    <t>Jordlisse 35mm² 2,75 meter med kabelsko på begge ender - halogenfri</t>
  </si>
  <si>
    <t>Jordlisse 35mm² 3,0 meter med kabelsko på begge ender - halogenfri</t>
  </si>
  <si>
    <t>Jordlisse 35mm² 3,5 meter med kabelsko på begge ender - halogenfri</t>
  </si>
  <si>
    <t>Jordlisse 35mm² 4,0 meter med kabelsko på begge ender - halogenfri</t>
  </si>
  <si>
    <t>Jordlisse 35mm² 4,5 meter med kabelsko på begge ender - halogenfri</t>
  </si>
  <si>
    <t>Jordlisse 35mm² 5,0 meter med kabelsko på begge ender - halogenfri</t>
  </si>
  <si>
    <t>Jordlisse 35mm² 6,0 meter med kabelsko på begge ender - halogenfri</t>
  </si>
  <si>
    <t>Jordlisse 35mm² 7,0 meter med kabelsko på begge ender - halogenfri</t>
  </si>
  <si>
    <t>Jordlisse 35mm² 8,0 meter med kabelsko på begge ender - halogenfri</t>
  </si>
  <si>
    <t>Jordlisse 50mm² 0,6 meter med kabelsko på begge ender - halogenfri</t>
  </si>
  <si>
    <t>Jordlisse 50mm² 0,8 meter med kabelsko på begge ender - halogenfri</t>
  </si>
  <si>
    <t>Jordlisse 50mm² 1,0 meter med kabelsko på begge ender - halogenfri</t>
  </si>
  <si>
    <t>Jordlisse 50mm² 1,2 meter med kabelsko på begge ender - halogenfri</t>
  </si>
  <si>
    <t>Jordlisse 50mm² 1,5 meter med kabelsko på begge ender - halogenfri</t>
  </si>
  <si>
    <t>Jordlisse 50mm² 1,7 meter med kabelsko på begge ender - halogenfri</t>
  </si>
  <si>
    <t>Jordlisse 50mm² 2,0 meter med kabelsko på begge ender - halogenfri</t>
  </si>
  <si>
    <t>Jordlisse 50mm² 2,25 meter med kabelsko på begge ender - halogenfri</t>
  </si>
  <si>
    <t>Jordlisse 50mm² 2,5 meter med kabelsko på begge ender - halogenfri</t>
  </si>
  <si>
    <t>Jordlisse 50mm² 2,75 meter med kabelsko på begge ender - halogenfri</t>
  </si>
  <si>
    <t>Jordlisse 50mm² 3,0 meter med kabelsko på begge ender - halogenfri</t>
  </si>
  <si>
    <t>Jordlisse 50mm² 3,5 meter med kabelsko på begge ender - halogenfri</t>
  </si>
  <si>
    <t>Jordlisse 50mm² 4,0 meter med kabelsko på begge ender - halogenfri</t>
  </si>
  <si>
    <t>Jordlisse 50mm² 4,5 meter med kabelsko på begge ender - halogenfri</t>
  </si>
  <si>
    <t>Jordlisse 50mm² 5,0 meter med kabelsko på begge ender - halogenfri</t>
  </si>
  <si>
    <t>Jordlisse 50mm² 6,0 meter med kabelsko på begge ender - halogenfri</t>
  </si>
  <si>
    <t>Jordlisse 50mm² 7,0 meter med kabelsko på begge ender - halogenfri</t>
  </si>
  <si>
    <t>Jordlisse 50mm² 8,0 meter med kabelsko på begge ender - halogenfri</t>
  </si>
  <si>
    <t>Jordlisse 70mm² 0,6 meter med kabelsko på begge ender - halogenfri</t>
  </si>
  <si>
    <t>Jordlisse 70mm² 0,8 meter med kabelsko på begge ender - halogenfri</t>
  </si>
  <si>
    <t>Jordlisse 70mm² 1,0 meter med kabelsko på begge ender - halogenfri</t>
  </si>
  <si>
    <t>Jordlisse 70mm² 1,2 meter med kabelsko på begge ender - halogenfri</t>
  </si>
  <si>
    <t>Jordlisse 70mm² 1,5 meter med kabelsko på begge ender - halogenfri</t>
  </si>
  <si>
    <t>Jordlisse 70mm² 1,7 meter med kabelsko på begge ender - halogenfri</t>
  </si>
  <si>
    <t>Jordlisse 70mm² 2,0 meter med kabelsko på begge ender - halogenfri</t>
  </si>
  <si>
    <t>Jordlisse 70mm² 2,25 meter med kabelsko på begge ender - halogenfri</t>
  </si>
  <si>
    <t>Jordlisse 70mm² 2,5 meter med kabelsko på begge ender - halogenfri</t>
  </si>
  <si>
    <t>Jordlisse 70mm² 2,75 meter med kabelsko på begge ender - halogenfri</t>
  </si>
  <si>
    <t>Jordlisse 70mm² 3,0 meter med kabelsko på begge ender - halogenfri</t>
  </si>
  <si>
    <t>Jordlisse 70mm² 3,5 meter med kabelsko på begge ender - halogenfri</t>
  </si>
  <si>
    <t>Jordlisse 70mm² 4,0 meter med kabelsko på begge ender - halogenfri</t>
  </si>
  <si>
    <t>Jordlisse 70mm² 4,5 meter med kabelsko på begge ender - halogenfri</t>
  </si>
  <si>
    <t>Jordlisse 70mm² 5,0 meter med kabelsko på begge ender - halogenfri</t>
  </si>
  <si>
    <t>Jordlisse 70mm² 6,0 meter med kabelsko på begge ender - halogenfri</t>
  </si>
  <si>
    <t>Jordlisse 70mm² 7,0 meter med kabelsko på begge ender - halogenfri</t>
  </si>
  <si>
    <t>Jordlisse 70mm² 8,0 meter med kabelsko på begge ender - halogenfri</t>
  </si>
  <si>
    <t>Jordlisse 95mm² 0,6 meter med kabelsko på begge ender - halogenfri</t>
  </si>
  <si>
    <t>Jordlisse 95mm² 0,8 meter med kabelsko på begge ender - halogenfri</t>
  </si>
  <si>
    <t>Jordlisse 95mm² 1,0 meter med kabelsko på begge ender - halogenfri</t>
  </si>
  <si>
    <t>Jordlisse 95mm² 1,2 meter med kabelsko på begge ender - halogenfri</t>
  </si>
  <si>
    <t>Jordlisse 95mm² 1,5 meter med kabelsko på begge ender - halogenfri</t>
  </si>
  <si>
    <t>Jordlisse 95mm² 1,7 meter med kabelsko på begge ender - halogenfri</t>
  </si>
  <si>
    <t>Jordlisse 95mm² 2,0 meter med kabelsko på begge ender - halogenfri</t>
  </si>
  <si>
    <t>Jordlisse 95mm² 2,25 meter med kabelsko på begge ender - halogenfri</t>
  </si>
  <si>
    <t>Jordlisse 95mm² 2,5 meter med kabelsko på begge ender - halogenfri</t>
  </si>
  <si>
    <t>Jordlisse 95mm² 2,75 meter med kabelsko på begge ender - halogenfri</t>
  </si>
  <si>
    <t>Jordlisse 95mm² 3,0 meter med kabelsko på begge ender - halogenfri</t>
  </si>
  <si>
    <t>Jordlisse 95mm² 3,5 meter med kabelsko på begge ender - halogenfri</t>
  </si>
  <si>
    <t>Jordlisse 95mm² 4,0 meter med kabelsko på begge ender - halogenfri</t>
  </si>
  <si>
    <t>Jordlisse 95mm² 4,5 meter med kabelsko på begge ender - halogenfri</t>
  </si>
  <si>
    <t>Jordlisse 95mm² 5,0 meter med kabelsko på begge ender - halogenfri</t>
  </si>
  <si>
    <t>Jordlisse 95mm² 6,0 meter med kabelsko på begge ender - halogenfri</t>
  </si>
  <si>
    <t>Jordlisse 95mm² 7,0 meter med kabelsko på begge ender - halogenfri</t>
  </si>
  <si>
    <t>Jordlisse 95mm² 8,0 meter med kabelsko på begge ender - halogenfri</t>
  </si>
  <si>
    <t>Jordlisse 120mm² 0,6 meter med kabelsko på begge ender - halogenfri</t>
  </si>
  <si>
    <t>Jordlisse 120mm² 0,8 meter med kabelsko på begge ender - halogenfri</t>
  </si>
  <si>
    <t>Jordlisse 120mm² 1,0 meter med kabelsko på begge ender - halogenfri</t>
  </si>
  <si>
    <t>Jordlisse 120mm² 1,2 meter med kabelsko på begge ender - halogenfri</t>
  </si>
  <si>
    <t>Jordlisse 120mm² 1,5 meter med kabelsko på begge ender - halogenfri</t>
  </si>
  <si>
    <t>Jordlisse 120mm² 1,7 meter med kabelsko på begge ender - halogenfri</t>
  </si>
  <si>
    <t>Jordlisse 120mm² 2,0 meter med kabelsko på begge ender - halogenfri</t>
  </si>
  <si>
    <t>Jordlisse 120mm² 2,25 meter med kabelsko på begge ender - halogenfri</t>
  </si>
  <si>
    <t>Jordlisse 120mm² 2,5 meter med kabelsko på begge ender - halogenfri</t>
  </si>
  <si>
    <t>Jordlisse 120mm² 2,75 meter med kabelsko på begge ender - halogenfri</t>
  </si>
  <si>
    <t>Jordlisse 120mm² 3,0 meter med kabelsko på begge ender - halogenfri</t>
  </si>
  <si>
    <t>Jordlisse 120mm² 3,5 meter med kabelsko på begge ender - halogenfri</t>
  </si>
  <si>
    <t>Jordlisse 120mm² 4,0 meter med kabelsko på begge ender - halogenfri</t>
  </si>
  <si>
    <t>Jordlisse 120mm² 4,5 meter med kabelsko på begge ender - halogenfri</t>
  </si>
  <si>
    <t>Jordlisse 120mm² 5,0 meter med kabelsko på begge ender - halogenfri</t>
  </si>
  <si>
    <t>Jordlisse 120mm² 6,0 meter med kabelsko på begge ender - halogenfri</t>
  </si>
  <si>
    <t>Jordlisse 120mm² 7,0 meter med kabelsko på begge ender - halogenfri</t>
  </si>
  <si>
    <t>Jordlisse 120mm² 8,0 meter med kabelsko på begge ender - halogenfri</t>
  </si>
  <si>
    <t>Jordlisse 25mm² 10,0 meter med kabelsko på begge ender - halogenfri</t>
  </si>
  <si>
    <t>Jordlisse 25mm² 12,0 meter med kabelsko på begge ender - halogenfri</t>
  </si>
  <si>
    <t>Jordlisse 25mm² 15,0 meter med kabelsko på begge ender - halogenfri</t>
  </si>
  <si>
    <t>Jordlisse 35mm² 10,0 meter med kabelsko på begge ender - halogenfri</t>
  </si>
  <si>
    <t>Jordlisse 35mm² 12,0 meter med kabelsko på begge ender - halogenfri</t>
  </si>
  <si>
    <t>Jordlisse 35mm² 15,0 meter med kabelsko på begge ender - halogenfri</t>
  </si>
  <si>
    <t>Jordlisse 50mm² 15,0 meter med kabelsko på begge ender - halogenfri</t>
  </si>
  <si>
    <t>Jordlisse 25mm² 20,0 meter med kabelsko på begge ender - halogenfri</t>
  </si>
  <si>
    <t>Jordlisse 35mm² 20,0 meter med kabelsko på begge ender - halogenfri</t>
  </si>
  <si>
    <t>Jordlisse 50mm² 10,0 meter med kabelsko på begge ender - halogenfri</t>
  </si>
  <si>
    <t>Jordlisse 50mm² 12,0 meter med kabelsko på begge ender - halogenfri</t>
  </si>
  <si>
    <t>Jordlisse 50mm² 20,0 meter med kabelsko på begge ender - halogenfri</t>
  </si>
  <si>
    <t>Jordlisse 70mm² 10,0 meter med kabelsko på begge ender - halogenfri</t>
  </si>
  <si>
    <t>Jordlisse 70mm² 15,0 meter med kabelsko på begge ender - halogenfri</t>
  </si>
  <si>
    <t>Jordlisse 70mm² 20,0 meter med kabelsko på begge ender - halogenfri</t>
  </si>
  <si>
    <t>Jordlisse 95mm² 10,0 meter med kabelsko på begge ender - halogenfri</t>
  </si>
  <si>
    <t>Jordlisse 95mm² 12,0 meter med kabelsko på begge ender - halogenfri</t>
  </si>
  <si>
    <t>Jordlisse 95mm² 15,0 meter med kabelsko på begge ender - halogenfri</t>
  </si>
  <si>
    <t>Jordlisse 95mm² 20,0 meter med kabelsko på begge ender - halogenfri</t>
  </si>
  <si>
    <t>Jordlisse 120mm² 10,0 meter med kabelsko på begge ender - halogenfri</t>
  </si>
  <si>
    <t>Jordlisse 120mm² 12,0 meter med kabelsko på begge ender - halogenfri</t>
  </si>
  <si>
    <t>Jordlisse 120mm² 15,0 meter med kabelsko på begge ender - halogenfri</t>
  </si>
  <si>
    <t>Jordlisse 120mm² 20,0 meter med kabelsko på begge ender - halogenfri</t>
  </si>
  <si>
    <t>Faseklemme 70mm² Ø30mm øyekrok</t>
  </si>
  <si>
    <t>Faseklemme 70mm² Ø30mm spindel</t>
  </si>
  <si>
    <t>Faseklemme 120mm² Ø30mm For line, skinne og kulebolt</t>
  </si>
  <si>
    <t>Lengde</t>
  </si>
  <si>
    <t xml:space="preserve">Tverrsnitt jordelisse (B) </t>
  </si>
  <si>
    <t>FinnRad</t>
  </si>
  <si>
    <t>Elnummer</t>
  </si>
  <si>
    <t>B</t>
  </si>
  <si>
    <t>C</t>
  </si>
  <si>
    <t>A</t>
  </si>
  <si>
    <t>D</t>
  </si>
  <si>
    <t>2 stk</t>
  </si>
  <si>
    <t>5 stk</t>
  </si>
  <si>
    <t>1 stk (midtre fase)</t>
  </si>
  <si>
    <t>2 stk (ytre fase)</t>
  </si>
  <si>
    <t>1 stk (ytre fase)</t>
  </si>
  <si>
    <t>I henhold til NEK-EN 61230:2008</t>
  </si>
  <si>
    <t>Stjernepunkt</t>
  </si>
  <si>
    <t>Kommentarfelt</t>
  </si>
  <si>
    <t>Min. CU ekvivalent mm²</t>
  </si>
  <si>
    <r>
      <t>CU tverrsnitt mm</t>
    </r>
    <r>
      <rPr>
        <b/>
        <sz val="10"/>
        <color theme="1"/>
        <rFont val="Calibri"/>
        <family val="2"/>
      </rPr>
      <t>²</t>
    </r>
  </si>
  <si>
    <t>Redusert tverrsnitt jordlisse punkt "C"</t>
  </si>
  <si>
    <t>IEC 61230:2008 Table 2</t>
  </si>
  <si>
    <t>IK1/1 sek i kA</t>
  </si>
  <si>
    <t>IK1/0,5 sek i kA</t>
  </si>
  <si>
    <t>25mm²</t>
  </si>
  <si>
    <t>35mm²</t>
  </si>
  <si>
    <t>50mm²</t>
  </si>
  <si>
    <t>70mm²</t>
  </si>
  <si>
    <t>95mm²</t>
  </si>
  <si>
    <t>120mm²</t>
  </si>
  <si>
    <t>10 kA</t>
  </si>
  <si>
    <t>JLA2NSP 70-120</t>
  </si>
  <si>
    <t>Jordingshake JLA2NSP For 70-95-120 mm²</t>
  </si>
  <si>
    <t>JLA2NSP 25-50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</si>
</sst>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0"/>
      <name val="Arial"/>
      <family val="2"/>
    </font>
    <font>
      <sz val="10"/>
      <name val="Verdana"/>
      <family val="2"/>
    </font>
    <font>
      <sz val="10"/>
      <color theme="1"/>
      <name val="Calibri"/>
      <family val="2"/>
      <scheme val="minor"/>
    </font>
    <font>
      <b/>
      <sz val="10"/>
      <color theme="1"/>
      <name val="Calibri"/>
      <family val="2"/>
      <scheme val="minor"/>
    </font>
    <font>
      <sz val="11"/>
      <color theme="1"/>
      <name val="Calibri"/>
      <family val="2"/>
    </font>
    <font>
      <sz val="10"/>
      <name val="Verdana"/>
      <family val="2"/>
    </font>
    <font>
      <b/>
      <sz val="11"/>
      <name val="Calibri"/>
      <family val="2"/>
      <scheme val="minor"/>
    </font>
    <font>
      <sz val="11"/>
      <name val="Calibri"/>
      <family val="2"/>
      <scheme val="minor"/>
    </font>
    <font>
      <sz val="11"/>
      <color rgb="FF000000"/>
      <name val="Calibri"/>
      <family val="2"/>
      <scheme val="minor"/>
    </font>
    <font>
      <sz val="8"/>
      <name val="Calibri"/>
      <family val="2"/>
      <scheme val="minor"/>
    </font>
    <font>
      <b/>
      <sz val="10"/>
      <color theme="1"/>
      <name val="Calibri"/>
      <family val="2"/>
    </font>
    <font>
      <sz val="7"/>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theme="0"/>
        <bgColor theme="6" tint="0.79998168889431442"/>
      </patternFill>
    </fill>
    <fill>
      <patternFill patternType="solid">
        <fgColor theme="9" tint="0.799981688894314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theme="6"/>
      </left>
      <right style="thin">
        <color theme="6"/>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217">
    <xf numFmtId="0" fontId="0" fillId="0" borderId="0" xfId="0"/>
    <xf numFmtId="0" fontId="0" fillId="34" borderId="0" xfId="0" applyFill="1"/>
    <xf numFmtId="0" fontId="21" fillId="34" borderId="0" xfId="0" applyFont="1" applyFill="1"/>
    <xf numFmtId="0" fontId="22" fillId="34" borderId="0" xfId="0" applyFont="1" applyFill="1"/>
    <xf numFmtId="0" fontId="16" fillId="34" borderId="0" xfId="0" applyFont="1" applyFill="1"/>
    <xf numFmtId="0" fontId="21" fillId="34" borderId="21" xfId="0" applyFont="1" applyFill="1" applyBorder="1"/>
    <xf numFmtId="0" fontId="20" fillId="34" borderId="10" xfId="42" applyFont="1" applyFill="1" applyBorder="1" applyAlignment="1">
      <alignment horizontal="left"/>
    </xf>
    <xf numFmtId="1" fontId="22" fillId="34" borderId="10" xfId="0" applyNumberFormat="1" applyFont="1" applyFill="1" applyBorder="1"/>
    <xf numFmtId="0" fontId="0" fillId="34" borderId="13" xfId="0" applyFill="1" applyBorder="1" applyAlignment="1">
      <alignment horizontal="left"/>
    </xf>
    <xf numFmtId="0" fontId="0" fillId="34" borderId="13" xfId="0" quotePrefix="1" applyFill="1" applyBorder="1" applyAlignment="1">
      <alignment horizontal="center"/>
    </xf>
    <xf numFmtId="0" fontId="0" fillId="34" borderId="13" xfId="0" applyFill="1" applyBorder="1" applyAlignment="1">
      <alignment horizontal="center"/>
    </xf>
    <xf numFmtId="0" fontId="20" fillId="35" borderId="14" xfId="42" applyFont="1" applyFill="1" applyBorder="1" applyAlignment="1">
      <alignment horizontal="left"/>
    </xf>
    <xf numFmtId="0" fontId="20" fillId="34" borderId="14" xfId="42" applyFont="1" applyFill="1" applyBorder="1" applyAlignment="1">
      <alignment horizontal="left"/>
    </xf>
    <xf numFmtId="0" fontId="21" fillId="34" borderId="24" xfId="0" applyFont="1" applyFill="1" applyBorder="1"/>
    <xf numFmtId="0" fontId="22" fillId="34" borderId="10" xfId="0" applyFont="1" applyFill="1" applyBorder="1"/>
    <xf numFmtId="0" fontId="21" fillId="34" borderId="29" xfId="0" applyFont="1" applyFill="1" applyBorder="1" applyAlignment="1" applyProtection="1">
      <alignment horizontal="center"/>
      <protection locked="0"/>
    </xf>
    <xf numFmtId="0" fontId="0" fillId="34" borderId="0" xfId="0" applyFill="1" applyAlignment="1" applyProtection="1">
      <alignment horizontal="left"/>
    </xf>
    <xf numFmtId="0" fontId="0" fillId="34" borderId="13" xfId="0" applyFill="1" applyBorder="1" applyAlignment="1" applyProtection="1">
      <alignment horizontal="left"/>
    </xf>
    <xf numFmtId="0" fontId="0" fillId="34" borderId="0" xfId="0" applyFill="1" applyAlignment="1" applyProtection="1">
      <alignment horizontal="center"/>
    </xf>
    <xf numFmtId="0" fontId="0" fillId="34" borderId="13" xfId="0" applyFill="1" applyBorder="1" applyAlignment="1" applyProtection="1">
      <alignment horizontal="center"/>
    </xf>
    <xf numFmtId="0" fontId="24" fillId="34" borderId="10" xfId="42" applyNumberFormat="1" applyFont="1" applyFill="1" applyBorder="1" applyAlignment="1" applyProtection="1">
      <alignment horizontal="left"/>
    </xf>
    <xf numFmtId="0" fontId="25" fillId="0" borderId="0" xfId="0" applyFont="1"/>
    <xf numFmtId="0" fontId="26" fillId="33" borderId="0" xfId="0" applyFont="1" applyFill="1"/>
    <xf numFmtId="0" fontId="26" fillId="0" borderId="0" xfId="0" applyFont="1"/>
    <xf numFmtId="49" fontId="26" fillId="0" borderId="0" xfId="0" applyNumberFormat="1" applyFont="1"/>
    <xf numFmtId="0" fontId="26" fillId="0" borderId="0" xfId="0" applyFont="1" applyAlignment="1">
      <alignment horizontal="left"/>
    </xf>
    <xf numFmtId="0" fontId="0" fillId="34" borderId="0" xfId="0" applyFill="1" applyBorder="1"/>
    <xf numFmtId="0" fontId="21" fillId="34" borderId="0" xfId="0" applyFont="1" applyFill="1" applyBorder="1"/>
    <xf numFmtId="49" fontId="25" fillId="33" borderId="0" xfId="0" applyNumberFormat="1" applyFont="1" applyFill="1" applyBorder="1" applyAlignment="1">
      <alignment horizontal="center"/>
    </xf>
    <xf numFmtId="0" fontId="22" fillId="34" borderId="0" xfId="0" applyFont="1" applyFill="1" applyAlignment="1">
      <alignment horizontal="left"/>
    </xf>
    <xf numFmtId="49" fontId="21" fillId="34" borderId="10" xfId="0" applyNumberFormat="1" applyFont="1" applyFill="1" applyBorder="1" applyAlignment="1" applyProtection="1">
      <alignment horizontal="center"/>
      <protection locked="0"/>
    </xf>
    <xf numFmtId="0" fontId="16" fillId="34" borderId="11" xfId="0" applyFont="1" applyFill="1" applyBorder="1"/>
    <xf numFmtId="0" fontId="21" fillId="34" borderId="10" xfId="0" applyFont="1" applyFill="1" applyBorder="1" applyAlignment="1" applyProtection="1">
      <alignment horizontal="center"/>
    </xf>
    <xf numFmtId="0" fontId="21" fillId="34" borderId="12" xfId="0" applyFont="1" applyFill="1" applyBorder="1"/>
    <xf numFmtId="0" fontId="0" fillId="34" borderId="17" xfId="0" applyFill="1" applyBorder="1"/>
    <xf numFmtId="0" fontId="0" fillId="34" borderId="18" xfId="0" applyFill="1" applyBorder="1"/>
    <xf numFmtId="0" fontId="0" fillId="34" borderId="19" xfId="0" applyFill="1" applyBorder="1"/>
    <xf numFmtId="0" fontId="0" fillId="34" borderId="22" xfId="0" applyFill="1" applyBorder="1"/>
    <xf numFmtId="0" fontId="0" fillId="34" borderId="23" xfId="0" applyFill="1" applyBorder="1"/>
    <xf numFmtId="0" fontId="0" fillId="34" borderId="24" xfId="0" applyFill="1" applyBorder="1"/>
    <xf numFmtId="0" fontId="22" fillId="34" borderId="17" xfId="0" applyFont="1" applyFill="1" applyBorder="1"/>
    <xf numFmtId="0" fontId="22" fillId="34" borderId="20" xfId="0" applyFont="1" applyFill="1" applyBorder="1"/>
    <xf numFmtId="0" fontId="16" fillId="34" borderId="10" xfId="0" applyFont="1" applyFill="1" applyBorder="1"/>
    <xf numFmtId="0" fontId="22" fillId="34" borderId="22" xfId="0" applyFont="1" applyFill="1" applyBorder="1"/>
    <xf numFmtId="0" fontId="22" fillId="34" borderId="23" xfId="0" applyFont="1" applyFill="1" applyBorder="1"/>
    <xf numFmtId="0" fontId="27" fillId="0" borderId="0" xfId="0" applyFont="1" applyAlignment="1">
      <alignment horizontal="center"/>
    </xf>
    <xf numFmtId="0" fontId="27" fillId="0" borderId="0" xfId="0" applyFont="1" applyBorder="1" applyAlignment="1">
      <alignment horizontal="center"/>
    </xf>
    <xf numFmtId="0" fontId="23" fillId="34" borderId="0" xfId="0" applyFont="1" applyFill="1" applyBorder="1"/>
    <xf numFmtId="0" fontId="18" fillId="34" borderId="0" xfId="0" applyFont="1" applyFill="1" applyAlignment="1">
      <alignment horizontal="left" vertical="center"/>
    </xf>
    <xf numFmtId="0" fontId="26" fillId="33" borderId="0" xfId="42" applyFont="1" applyFill="1" applyBorder="1" applyAlignment="1">
      <alignment horizontal="right"/>
    </xf>
    <xf numFmtId="0" fontId="26" fillId="33" borderId="0" xfId="42" applyFont="1" applyFill="1" applyBorder="1" applyAlignment="1">
      <alignment horizontal="left"/>
    </xf>
    <xf numFmtId="49" fontId="26" fillId="33" borderId="0" xfId="42" applyNumberFormat="1" applyFont="1" applyFill="1" applyAlignment="1">
      <alignment horizontal="left"/>
    </xf>
    <xf numFmtId="0" fontId="26" fillId="33" borderId="0" xfId="42" applyFont="1" applyFill="1" applyAlignment="1">
      <alignment horizontal="left"/>
    </xf>
    <xf numFmtId="0" fontId="26" fillId="33" borderId="0" xfId="42" applyFont="1" applyFill="1" applyAlignment="1">
      <alignment horizontal="right"/>
    </xf>
    <xf numFmtId="0" fontId="22" fillId="34" borderId="0" xfId="0" applyFont="1" applyFill="1" applyBorder="1" applyAlignment="1">
      <alignment horizontal="center" wrapText="1"/>
    </xf>
    <xf numFmtId="0" fontId="22" fillId="34" borderId="0" xfId="0" applyFont="1" applyFill="1" applyBorder="1"/>
    <xf numFmtId="1" fontId="22" fillId="34" borderId="0" xfId="0" applyNumberFormat="1" applyFont="1" applyFill="1" applyBorder="1"/>
    <xf numFmtId="0" fontId="25" fillId="33" borderId="0" xfId="0" applyFont="1" applyFill="1" applyBorder="1" applyAlignment="1">
      <alignment horizontal="left"/>
    </xf>
    <xf numFmtId="0" fontId="0" fillId="34" borderId="10" xfId="0" applyFill="1" applyBorder="1"/>
    <xf numFmtId="0" fontId="26" fillId="0" borderId="0" xfId="0" applyFont="1" applyAlignment="1">
      <alignment horizontal="center"/>
    </xf>
    <xf numFmtId="0" fontId="26" fillId="33" borderId="10" xfId="0" applyFont="1" applyFill="1" applyBorder="1"/>
    <xf numFmtId="0" fontId="26" fillId="33" borderId="10" xfId="0" applyFont="1" applyFill="1" applyBorder="1" applyAlignment="1">
      <alignment horizontal="center"/>
    </xf>
    <xf numFmtId="0" fontId="26" fillId="33" borderId="10" xfId="42" applyFont="1" applyFill="1" applyBorder="1" applyAlignment="1">
      <alignment horizontal="right"/>
    </xf>
    <xf numFmtId="0" fontId="26" fillId="33" borderId="10" xfId="42" applyFont="1" applyFill="1" applyBorder="1" applyAlignment="1">
      <alignment horizontal="center"/>
    </xf>
    <xf numFmtId="0" fontId="26" fillId="33" borderId="10" xfId="42" applyFont="1" applyFill="1" applyBorder="1" applyAlignment="1"/>
    <xf numFmtId="0" fontId="26" fillId="33" borderId="10" xfId="0" applyFont="1" applyFill="1" applyBorder="1" applyAlignment="1"/>
    <xf numFmtId="0" fontId="25" fillId="33" borderId="31" xfId="0" applyFont="1" applyFill="1" applyBorder="1"/>
    <xf numFmtId="0" fontId="25" fillId="33" borderId="38" xfId="0" applyFont="1" applyFill="1" applyBorder="1"/>
    <xf numFmtId="0" fontId="25" fillId="33" borderId="38" xfId="0" applyFont="1" applyFill="1" applyBorder="1" applyAlignment="1">
      <alignment horizontal="center"/>
    </xf>
    <xf numFmtId="0" fontId="25" fillId="33" borderId="39" xfId="0" applyFont="1" applyFill="1" applyBorder="1" applyAlignment="1">
      <alignment horizontal="center"/>
    </xf>
    <xf numFmtId="0" fontId="26" fillId="33" borderId="34" xfId="0" applyFont="1" applyFill="1" applyBorder="1" applyAlignment="1">
      <alignment horizontal="right"/>
    </xf>
    <xf numFmtId="0" fontId="26" fillId="33" borderId="35" xfId="42" applyFont="1" applyFill="1" applyBorder="1" applyAlignment="1">
      <alignment horizontal="right"/>
    </xf>
    <xf numFmtId="0" fontId="26" fillId="33" borderId="30" xfId="0" applyFont="1" applyFill="1" applyBorder="1" applyAlignment="1">
      <alignment horizontal="right"/>
    </xf>
    <xf numFmtId="0" fontId="26" fillId="33" borderId="36" xfId="0" applyFont="1" applyFill="1" applyBorder="1"/>
    <xf numFmtId="0" fontId="26" fillId="33" borderId="36" xfId="0" applyFont="1" applyFill="1" applyBorder="1" applyAlignment="1">
      <alignment horizontal="center"/>
    </xf>
    <xf numFmtId="0" fontId="26" fillId="33" borderId="36" xfId="42" applyFont="1" applyFill="1" applyBorder="1" applyAlignment="1">
      <alignment horizontal="right"/>
    </xf>
    <xf numFmtId="0" fontId="26" fillId="33" borderId="37" xfId="42" applyFont="1" applyFill="1" applyBorder="1" applyAlignment="1">
      <alignment horizontal="right"/>
    </xf>
    <xf numFmtId="0" fontId="26" fillId="33" borderId="31" xfId="42" applyFont="1" applyFill="1" applyBorder="1" applyAlignment="1">
      <alignment horizontal="right"/>
    </xf>
    <xf numFmtId="0" fontId="26" fillId="33" borderId="38" xfId="0" applyFont="1" applyFill="1" applyBorder="1"/>
    <xf numFmtId="0" fontId="26" fillId="33" borderId="38" xfId="42" applyFont="1" applyFill="1" applyBorder="1" applyAlignment="1">
      <alignment horizontal="center"/>
    </xf>
    <xf numFmtId="0" fontId="26" fillId="33" borderId="39" xfId="42" applyFont="1" applyFill="1" applyBorder="1" applyAlignment="1">
      <alignment horizontal="right"/>
    </xf>
    <xf numFmtId="0" fontId="26" fillId="33" borderId="34" xfId="42" applyFont="1" applyFill="1" applyBorder="1" applyAlignment="1">
      <alignment horizontal="right"/>
    </xf>
    <xf numFmtId="0" fontId="26" fillId="33" borderId="30" xfId="42" applyFont="1" applyFill="1" applyBorder="1" applyAlignment="1">
      <alignment horizontal="right"/>
    </xf>
    <xf numFmtId="0" fontId="26" fillId="33" borderId="36" xfId="42" applyFont="1" applyFill="1" applyBorder="1" applyAlignment="1">
      <alignment horizontal="center"/>
    </xf>
    <xf numFmtId="0" fontId="26" fillId="33" borderId="31" xfId="0" applyFont="1" applyFill="1" applyBorder="1"/>
    <xf numFmtId="0" fontId="26" fillId="33" borderId="38" xfId="42" applyFont="1" applyFill="1" applyBorder="1" applyAlignment="1">
      <alignment horizontal="right"/>
    </xf>
    <xf numFmtId="0" fontId="26" fillId="33" borderId="34" xfId="0" applyFont="1" applyFill="1" applyBorder="1"/>
    <xf numFmtId="0" fontId="26" fillId="33" borderId="30" xfId="0" applyFont="1" applyFill="1" applyBorder="1"/>
    <xf numFmtId="0" fontId="26" fillId="33" borderId="38" xfId="42" applyFont="1" applyFill="1" applyBorder="1" applyAlignment="1"/>
    <xf numFmtId="0" fontId="26" fillId="33" borderId="36" xfId="0" applyFont="1" applyFill="1" applyBorder="1" applyAlignment="1"/>
    <xf numFmtId="0" fontId="16" fillId="34" borderId="0" xfId="0" applyFont="1" applyFill="1" applyBorder="1"/>
    <xf numFmtId="0" fontId="0" fillId="34" borderId="10" xfId="0" applyFill="1" applyBorder="1" applyAlignment="1">
      <alignment horizontal="left"/>
    </xf>
    <xf numFmtId="0" fontId="25" fillId="33" borderId="32" xfId="0" applyFont="1" applyFill="1" applyBorder="1" applyAlignment="1">
      <alignment horizontal="center"/>
    </xf>
    <xf numFmtId="0" fontId="26" fillId="33" borderId="15" xfId="42" applyFont="1" applyFill="1" applyBorder="1" applyAlignment="1"/>
    <xf numFmtId="0" fontId="26" fillId="33" borderId="32" xfId="42" applyFont="1" applyFill="1" applyBorder="1" applyAlignment="1"/>
    <xf numFmtId="0" fontId="26" fillId="33" borderId="15" xfId="0" applyFont="1" applyFill="1" applyBorder="1" applyAlignment="1"/>
    <xf numFmtId="0" fontId="26" fillId="33" borderId="33" xfId="0" applyFont="1" applyFill="1" applyBorder="1" applyAlignment="1"/>
    <xf numFmtId="0" fontId="26" fillId="33" borderId="15" xfId="42" applyFont="1" applyFill="1" applyBorder="1" applyAlignment="1">
      <alignment horizontal="left"/>
    </xf>
    <xf numFmtId="0" fontId="26" fillId="33" borderId="33" xfId="42" applyFont="1" applyFill="1" applyBorder="1" applyAlignment="1">
      <alignment horizontal="left"/>
    </xf>
    <xf numFmtId="0" fontId="26" fillId="33" borderId="32" xfId="0" applyFont="1" applyFill="1" applyBorder="1" applyAlignment="1">
      <alignment horizontal="left"/>
    </xf>
    <xf numFmtId="0" fontId="26" fillId="33" borderId="15" xfId="0" applyFont="1" applyFill="1" applyBorder="1" applyAlignment="1">
      <alignment horizontal="left"/>
    </xf>
    <xf numFmtId="0" fontId="26" fillId="33" borderId="33" xfId="0" applyFont="1" applyFill="1" applyBorder="1" applyAlignment="1">
      <alignment horizontal="left"/>
    </xf>
    <xf numFmtId="0" fontId="26" fillId="33" borderId="32" xfId="42" applyFont="1" applyFill="1" applyBorder="1" applyAlignment="1">
      <alignment horizontal="left"/>
    </xf>
    <xf numFmtId="49" fontId="25" fillId="33" borderId="17" xfId="0" applyNumberFormat="1" applyFont="1" applyFill="1" applyBorder="1" applyAlignment="1">
      <alignment horizontal="center"/>
    </xf>
    <xf numFmtId="49" fontId="25" fillId="33" borderId="18" xfId="0" applyNumberFormat="1" applyFont="1" applyFill="1" applyBorder="1" applyAlignment="1">
      <alignment horizontal="center"/>
    </xf>
    <xf numFmtId="0" fontId="25" fillId="33" borderId="19" xfId="0" applyFont="1" applyFill="1" applyBorder="1" applyAlignment="1">
      <alignment horizontal="center"/>
    </xf>
    <xf numFmtId="49" fontId="25" fillId="33" borderId="20" xfId="0" applyNumberFormat="1" applyFont="1" applyFill="1" applyBorder="1" applyAlignment="1">
      <alignment horizontal="center"/>
    </xf>
    <xf numFmtId="49" fontId="26" fillId="33" borderId="20" xfId="42" applyNumberFormat="1" applyFont="1" applyFill="1" applyBorder="1" applyAlignment="1">
      <alignment horizontal="left"/>
    </xf>
    <xf numFmtId="49" fontId="26" fillId="33" borderId="22" xfId="42" applyNumberFormat="1" applyFont="1" applyFill="1" applyBorder="1" applyAlignment="1">
      <alignment horizontal="left"/>
    </xf>
    <xf numFmtId="0" fontId="26" fillId="33" borderId="23" xfId="42" applyFont="1" applyFill="1" applyBorder="1" applyAlignment="1">
      <alignment horizontal="right"/>
    </xf>
    <xf numFmtId="0" fontId="26" fillId="33" borderId="23" xfId="42" applyFont="1" applyFill="1" applyBorder="1" applyAlignment="1">
      <alignment horizontal="left"/>
    </xf>
    <xf numFmtId="0" fontId="25" fillId="33" borderId="18" xfId="0" applyFont="1" applyFill="1" applyBorder="1" applyAlignment="1">
      <alignment horizontal="center"/>
    </xf>
    <xf numFmtId="0" fontId="25" fillId="33" borderId="17" xfId="0" applyFont="1" applyFill="1" applyBorder="1" applyAlignment="1">
      <alignment horizontal="left"/>
    </xf>
    <xf numFmtId="0" fontId="25" fillId="33" borderId="18" xfId="0" applyFont="1" applyFill="1" applyBorder="1" applyAlignment="1">
      <alignment horizontal="left"/>
    </xf>
    <xf numFmtId="0" fontId="25" fillId="33" borderId="20" xfId="0" applyFont="1" applyFill="1" applyBorder="1" applyAlignment="1">
      <alignment horizontal="left"/>
    </xf>
    <xf numFmtId="49" fontId="26" fillId="33" borderId="21" xfId="42" applyNumberFormat="1" applyFont="1" applyFill="1" applyBorder="1" applyAlignment="1">
      <alignment horizontal="left"/>
    </xf>
    <xf numFmtId="0" fontId="26" fillId="33" borderId="20" xfId="42" applyFont="1" applyFill="1" applyBorder="1" applyAlignment="1">
      <alignment horizontal="left"/>
    </xf>
    <xf numFmtId="49" fontId="26" fillId="33" borderId="21" xfId="42" applyNumberFormat="1" applyFont="1" applyFill="1" applyBorder="1" applyAlignment="1">
      <alignment horizontal="right"/>
    </xf>
    <xf numFmtId="0" fontId="26" fillId="33" borderId="22" xfId="42" applyFont="1" applyFill="1" applyBorder="1" applyAlignment="1">
      <alignment horizontal="left"/>
    </xf>
    <xf numFmtId="49" fontId="26" fillId="33" borderId="19" xfId="42" applyNumberFormat="1" applyFont="1" applyFill="1" applyBorder="1" applyAlignment="1">
      <alignment horizontal="left"/>
    </xf>
    <xf numFmtId="0" fontId="25" fillId="33" borderId="40" xfId="0" applyFont="1" applyFill="1" applyBorder="1"/>
    <xf numFmtId="0" fontId="25" fillId="33" borderId="11" xfId="0" applyFont="1" applyFill="1" applyBorder="1"/>
    <xf numFmtId="0" fontId="25" fillId="33" borderId="11" xfId="0" applyFont="1" applyFill="1" applyBorder="1" applyAlignment="1">
      <alignment horizontal="center"/>
    </xf>
    <xf numFmtId="0" fontId="25" fillId="33" borderId="27" xfId="0" applyFont="1" applyFill="1" applyBorder="1" applyAlignment="1">
      <alignment horizontal="center"/>
    </xf>
    <xf numFmtId="0" fontId="25" fillId="33" borderId="41" xfId="0" applyFont="1" applyFill="1" applyBorder="1" applyAlignment="1">
      <alignment horizontal="center"/>
    </xf>
    <xf numFmtId="0" fontId="0" fillId="34" borderId="0" xfId="0" applyFill="1" applyAlignment="1">
      <alignment horizontal="right"/>
    </xf>
    <xf numFmtId="0" fontId="0" fillId="36" borderId="31" xfId="0" applyFill="1" applyBorder="1"/>
    <xf numFmtId="0" fontId="0" fillId="36" borderId="38" xfId="0" applyFill="1" applyBorder="1"/>
    <xf numFmtId="0" fontId="0" fillId="36" borderId="39" xfId="0" applyFill="1" applyBorder="1"/>
    <xf numFmtId="0" fontId="0" fillId="36" borderId="30" xfId="0" applyFill="1" applyBorder="1"/>
    <xf numFmtId="0" fontId="0" fillId="36" borderId="36" xfId="0" applyFill="1" applyBorder="1"/>
    <xf numFmtId="0" fontId="0" fillId="36" borderId="37" xfId="0" applyFill="1" applyBorder="1"/>
    <xf numFmtId="0" fontId="16" fillId="34" borderId="29" xfId="0" applyFont="1" applyFill="1" applyBorder="1"/>
    <xf numFmtId="0" fontId="16" fillId="34" borderId="29" xfId="0" applyFont="1" applyFill="1" applyBorder="1" applyAlignment="1">
      <alignment horizontal="left"/>
    </xf>
    <xf numFmtId="0" fontId="16" fillId="34" borderId="11" xfId="0" applyFont="1" applyFill="1" applyBorder="1" applyAlignment="1">
      <alignment horizontal="left"/>
    </xf>
    <xf numFmtId="0" fontId="16" fillId="34" borderId="10" xfId="0" applyFont="1" applyFill="1" applyBorder="1" applyAlignment="1">
      <alignment horizontal="left"/>
    </xf>
    <xf numFmtId="0" fontId="21" fillId="36" borderId="42" xfId="0" applyFont="1" applyFill="1" applyBorder="1" applyAlignment="1" applyProtection="1">
      <alignment horizontal="center"/>
      <protection locked="0"/>
    </xf>
    <xf numFmtId="0" fontId="21" fillId="36" borderId="43" xfId="0" applyFont="1" applyFill="1" applyBorder="1" applyAlignment="1" applyProtection="1">
      <alignment horizontal="center"/>
      <protection locked="0"/>
    </xf>
    <xf numFmtId="0" fontId="21" fillId="36" borderId="30" xfId="0" applyFont="1" applyFill="1" applyBorder="1" applyAlignment="1" applyProtection="1">
      <alignment horizontal="center"/>
      <protection locked="0"/>
    </xf>
    <xf numFmtId="0" fontId="21" fillId="36" borderId="37" xfId="0" applyFont="1" applyFill="1" applyBorder="1" applyAlignment="1" applyProtection="1">
      <alignment horizontal="center"/>
      <protection locked="0"/>
    </xf>
    <xf numFmtId="0" fontId="22" fillId="34" borderId="0" xfId="0" applyFont="1" applyFill="1" applyAlignment="1">
      <alignment horizontal="left"/>
    </xf>
    <xf numFmtId="0" fontId="0" fillId="34" borderId="10" xfId="0" applyFill="1" applyBorder="1" applyProtection="1"/>
    <xf numFmtId="0" fontId="0" fillId="36" borderId="38" xfId="0" applyFill="1" applyBorder="1" applyProtection="1"/>
    <xf numFmtId="0" fontId="0" fillId="36" borderId="36" xfId="0" applyFill="1" applyBorder="1" applyProtection="1"/>
    <xf numFmtId="49" fontId="25" fillId="36" borderId="17" xfId="0" applyNumberFormat="1" applyFont="1" applyFill="1" applyBorder="1"/>
    <xf numFmtId="0" fontId="25" fillId="36" borderId="18" xfId="0" applyFont="1" applyFill="1" applyBorder="1"/>
    <xf numFmtId="0" fontId="25" fillId="36" borderId="19" xfId="0" applyFont="1" applyFill="1" applyBorder="1"/>
    <xf numFmtId="49" fontId="25" fillId="36" borderId="20" xfId="0" applyNumberFormat="1" applyFont="1" applyFill="1" applyBorder="1" applyAlignment="1"/>
    <xf numFmtId="0" fontId="26" fillId="36" borderId="0" xfId="0" applyFont="1" applyFill="1" applyBorder="1" applyAlignment="1"/>
    <xf numFmtId="49" fontId="26" fillId="36" borderId="20" xfId="0" applyNumberFormat="1" applyFont="1" applyFill="1" applyBorder="1"/>
    <xf numFmtId="0" fontId="26" fillId="36" borderId="0" xfId="0" applyFont="1" applyFill="1" applyBorder="1"/>
    <xf numFmtId="0" fontId="26" fillId="36" borderId="21" xfId="0" applyFont="1" applyFill="1" applyBorder="1" applyAlignment="1">
      <alignment horizontal="right"/>
    </xf>
    <xf numFmtId="49" fontId="26" fillId="36" borderId="22" xfId="0" applyNumberFormat="1" applyFont="1" applyFill="1" applyBorder="1"/>
    <xf numFmtId="0" fontId="26" fillId="36" borderId="23" xfId="0" applyFont="1" applyFill="1" applyBorder="1"/>
    <xf numFmtId="0" fontId="26" fillId="36" borderId="24" xfId="0" applyFont="1" applyFill="1" applyBorder="1"/>
    <xf numFmtId="0" fontId="0" fillId="36" borderId="44" xfId="0" applyFill="1" applyBorder="1"/>
    <xf numFmtId="0" fontId="0" fillId="36" borderId="29" xfId="0" applyFill="1" applyBorder="1" applyProtection="1"/>
    <xf numFmtId="0" fontId="0" fillId="36" borderId="29" xfId="0" applyFill="1" applyBorder="1"/>
    <xf numFmtId="0" fontId="0" fillId="36" borderId="45" xfId="0" applyFill="1" applyBorder="1"/>
    <xf numFmtId="0" fontId="0" fillId="34" borderId="11" xfId="0" applyFill="1" applyBorder="1" applyProtection="1"/>
    <xf numFmtId="0" fontId="0" fillId="34" borderId="10" xfId="0" quotePrefix="1" applyFill="1" applyBorder="1" applyAlignment="1">
      <alignment horizontal="center"/>
    </xf>
    <xf numFmtId="0" fontId="0" fillId="34" borderId="10" xfId="0" applyFill="1" applyBorder="1" applyAlignment="1">
      <alignment horizontal="center"/>
    </xf>
    <xf numFmtId="0" fontId="0" fillId="34" borderId="10" xfId="0" applyFill="1" applyBorder="1" applyAlignment="1" applyProtection="1">
      <alignment horizontal="left"/>
    </xf>
    <xf numFmtId="0" fontId="0" fillId="34" borderId="10" xfId="0" applyFill="1" applyBorder="1" applyAlignment="1" applyProtection="1">
      <alignment horizontal="center"/>
    </xf>
    <xf numFmtId="0" fontId="21" fillId="34" borderId="0" xfId="0" applyFont="1" applyFill="1" applyBorder="1" applyAlignment="1" applyProtection="1">
      <alignment vertical="top"/>
    </xf>
    <xf numFmtId="0" fontId="21" fillId="34" borderId="0" xfId="0" applyFont="1" applyFill="1" applyAlignment="1"/>
    <xf numFmtId="0" fontId="21" fillId="34" borderId="21" xfId="0" applyFont="1" applyFill="1" applyBorder="1" applyAlignment="1"/>
    <xf numFmtId="0" fontId="0" fillId="34" borderId="10" xfId="0" applyFill="1" applyBorder="1" applyAlignment="1">
      <alignment horizontal="center" vertical="center"/>
    </xf>
    <xf numFmtId="0" fontId="30" fillId="34" borderId="14" xfId="42" applyFont="1" applyFill="1" applyBorder="1" applyAlignment="1">
      <alignment horizontal="left"/>
    </xf>
    <xf numFmtId="0" fontId="0" fillId="34" borderId="0" xfId="0" applyFill="1" applyBorder="1" applyAlignment="1">
      <alignment horizontal="center"/>
    </xf>
    <xf numFmtId="0" fontId="22" fillId="34" borderId="0" xfId="0" applyFont="1" applyFill="1" applyBorder="1" applyAlignment="1">
      <alignment horizontal="center"/>
    </xf>
    <xf numFmtId="0" fontId="18" fillId="34" borderId="0" xfId="0" applyFont="1" applyFill="1" applyBorder="1" applyAlignment="1">
      <alignment horizontal="center" vertical="center"/>
    </xf>
    <xf numFmtId="0" fontId="22" fillId="34" borderId="29"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0" xfId="0" applyFont="1" applyFill="1" applyAlignment="1">
      <alignment horizontal="left"/>
    </xf>
    <xf numFmtId="0" fontId="22" fillId="34" borderId="21" xfId="0" applyFont="1" applyFill="1" applyBorder="1" applyAlignment="1">
      <alignment horizontal="left"/>
    </xf>
    <xf numFmtId="1" fontId="22" fillId="34" borderId="0" xfId="0" applyNumberFormat="1" applyFont="1" applyFill="1" applyAlignment="1">
      <alignment horizontal="left"/>
    </xf>
    <xf numFmtId="1" fontId="22" fillId="34" borderId="21" xfId="0" applyNumberFormat="1" applyFont="1" applyFill="1" applyBorder="1" applyAlignment="1">
      <alignment horizontal="left"/>
    </xf>
    <xf numFmtId="0" fontId="22" fillId="34" borderId="25" xfId="0" applyFont="1" applyFill="1" applyBorder="1" applyAlignment="1">
      <alignment horizontal="center" vertical="top" wrapText="1"/>
    </xf>
    <xf numFmtId="0" fontId="22" fillId="34" borderId="26" xfId="0" applyFont="1" applyFill="1" applyBorder="1" applyAlignment="1">
      <alignment horizontal="center" vertical="top" wrapText="1"/>
    </xf>
    <xf numFmtId="0" fontId="22" fillId="34" borderId="27" xfId="0" applyFont="1" applyFill="1" applyBorder="1" applyAlignment="1">
      <alignment horizontal="center" vertical="top" wrapText="1"/>
    </xf>
    <xf numFmtId="0" fontId="22" fillId="34" borderId="28" xfId="0" applyFont="1" applyFill="1" applyBorder="1" applyAlignment="1">
      <alignment horizontal="center" vertical="top" wrapText="1"/>
    </xf>
    <xf numFmtId="49" fontId="21" fillId="34" borderId="15" xfId="0" applyNumberFormat="1" applyFont="1" applyFill="1" applyBorder="1" applyAlignment="1" applyProtection="1">
      <alignment horizontal="center"/>
      <protection locked="0"/>
    </xf>
    <xf numFmtId="49" fontId="21" fillId="34" borderId="16" xfId="0" applyNumberFormat="1" applyFont="1" applyFill="1" applyBorder="1" applyAlignment="1" applyProtection="1">
      <alignment horizontal="center"/>
      <protection locked="0"/>
    </xf>
    <xf numFmtId="0" fontId="22" fillId="36" borderId="17" xfId="0" applyFont="1" applyFill="1" applyBorder="1" applyAlignment="1">
      <alignment horizontal="center" vertical="top" wrapText="1"/>
    </xf>
    <xf numFmtId="0" fontId="22" fillId="36" borderId="19" xfId="0" applyFont="1" applyFill="1" applyBorder="1" applyAlignment="1">
      <alignment horizontal="center" vertical="top" wrapText="1"/>
    </xf>
    <xf numFmtId="0" fontId="22" fillId="36" borderId="22" xfId="0" applyFont="1" applyFill="1" applyBorder="1" applyAlignment="1">
      <alignment horizontal="center" vertical="top" wrapText="1"/>
    </xf>
    <xf numFmtId="0" fontId="22" fillId="36" borderId="24" xfId="0" applyFont="1" applyFill="1" applyBorder="1" applyAlignment="1">
      <alignment horizontal="center" vertical="top" wrapText="1"/>
    </xf>
    <xf numFmtId="14" fontId="22" fillId="34" borderId="0" xfId="0" applyNumberFormat="1" applyFont="1" applyFill="1" applyAlignment="1" applyProtection="1">
      <alignment horizontal="left"/>
    </xf>
    <xf numFmtId="14" fontId="22" fillId="34" borderId="21" xfId="0" applyNumberFormat="1" applyFont="1" applyFill="1" applyBorder="1" applyAlignment="1" applyProtection="1">
      <alignment horizontal="left"/>
    </xf>
    <xf numFmtId="0" fontId="22" fillId="34" borderId="12" xfId="0" applyFont="1" applyFill="1" applyBorder="1" applyAlignment="1">
      <alignment horizontal="center" wrapText="1"/>
    </xf>
    <xf numFmtId="0" fontId="22" fillId="34" borderId="11" xfId="0" applyFont="1" applyFill="1" applyBorder="1" applyAlignment="1">
      <alignment horizontal="center" wrapText="1"/>
    </xf>
    <xf numFmtId="0" fontId="22" fillId="34" borderId="29" xfId="0" applyFont="1" applyFill="1" applyBorder="1" applyAlignment="1">
      <alignment horizontal="center" wrapText="1"/>
    </xf>
    <xf numFmtId="0" fontId="22" fillId="34" borderId="29" xfId="0" applyFont="1" applyFill="1" applyBorder="1" applyAlignment="1">
      <alignment horizontal="center" vertical="top" wrapText="1"/>
    </xf>
    <xf numFmtId="0" fontId="22" fillId="34" borderId="11" xfId="0" applyFont="1" applyFill="1" applyBorder="1" applyAlignment="1">
      <alignment horizontal="center" vertical="top" wrapText="1"/>
    </xf>
    <xf numFmtId="0" fontId="22" fillId="34" borderId="12" xfId="0" applyFont="1" applyFill="1" applyBorder="1" applyAlignment="1">
      <alignment horizontal="center" vertical="center"/>
    </xf>
    <xf numFmtId="0" fontId="22" fillId="34" borderId="18" xfId="0" applyFont="1" applyFill="1" applyBorder="1" applyAlignment="1">
      <alignment horizontal="left"/>
    </xf>
    <xf numFmtId="0" fontId="22" fillId="34" borderId="19" xfId="0" applyFont="1" applyFill="1" applyBorder="1" applyAlignment="1">
      <alignment horizontal="left"/>
    </xf>
    <xf numFmtId="0" fontId="16" fillId="34" borderId="15" xfId="0" applyFont="1" applyFill="1" applyBorder="1" applyAlignment="1">
      <alignment horizontal="center"/>
    </xf>
    <xf numFmtId="0" fontId="16" fillId="34" borderId="13" xfId="0" applyFont="1" applyFill="1" applyBorder="1" applyAlignment="1">
      <alignment horizontal="center"/>
    </xf>
    <xf numFmtId="0" fontId="16" fillId="34" borderId="16" xfId="0" applyFont="1" applyFill="1" applyBorder="1" applyAlignment="1">
      <alignment horizontal="center"/>
    </xf>
    <xf numFmtId="0" fontId="18" fillId="34" borderId="0" xfId="0" applyFont="1" applyFill="1" applyAlignment="1">
      <alignment horizontal="left" vertical="center"/>
    </xf>
    <xf numFmtId="0" fontId="16" fillId="34" borderId="10" xfId="0" applyFont="1" applyFill="1" applyBorder="1" applyAlignment="1">
      <alignment horizontal="center"/>
    </xf>
    <xf numFmtId="0" fontId="21" fillId="34" borderId="17" xfId="0" applyFont="1" applyFill="1" applyBorder="1" applyAlignment="1" applyProtection="1">
      <alignment horizontal="left" vertical="top" wrapText="1"/>
      <protection locked="0"/>
    </xf>
    <xf numFmtId="0" fontId="21" fillId="34" borderId="18" xfId="0" applyFont="1" applyFill="1" applyBorder="1" applyAlignment="1" applyProtection="1">
      <alignment horizontal="left" vertical="top" wrapText="1"/>
      <protection locked="0"/>
    </xf>
    <xf numFmtId="0" fontId="21" fillId="34" borderId="19" xfId="0" applyFont="1" applyFill="1" applyBorder="1" applyAlignment="1" applyProtection="1">
      <alignment horizontal="left" vertical="top" wrapText="1"/>
      <protection locked="0"/>
    </xf>
    <xf numFmtId="0" fontId="21" fillId="34" borderId="20" xfId="0" applyFont="1" applyFill="1" applyBorder="1" applyAlignment="1" applyProtection="1">
      <alignment horizontal="left" vertical="top" wrapText="1"/>
      <protection locked="0"/>
    </xf>
    <xf numFmtId="0" fontId="21" fillId="34" borderId="0" xfId="0" applyFont="1" applyFill="1" applyBorder="1" applyAlignment="1" applyProtection="1">
      <alignment horizontal="left" vertical="top" wrapText="1"/>
      <protection locked="0"/>
    </xf>
    <xf numFmtId="0" fontId="21" fillId="34" borderId="21" xfId="0" applyFont="1" applyFill="1" applyBorder="1" applyAlignment="1" applyProtection="1">
      <alignment horizontal="left" vertical="top" wrapText="1"/>
      <protection locked="0"/>
    </xf>
    <xf numFmtId="0" fontId="21" fillId="34" borderId="22" xfId="0" applyFont="1" applyFill="1" applyBorder="1" applyAlignment="1" applyProtection="1">
      <alignment horizontal="left" vertical="top" wrapText="1"/>
      <protection locked="0"/>
    </xf>
    <xf numFmtId="0" fontId="21" fillId="34" borderId="23" xfId="0" applyFont="1" applyFill="1" applyBorder="1" applyAlignment="1" applyProtection="1">
      <alignment horizontal="left" vertical="top" wrapText="1"/>
      <protection locked="0"/>
    </xf>
    <xf numFmtId="0" fontId="21" fillId="34" borderId="24" xfId="0" applyFont="1" applyFill="1" applyBorder="1" applyAlignment="1" applyProtection="1">
      <alignment horizontal="left" vertical="top" wrapText="1"/>
      <protection locked="0"/>
    </xf>
    <xf numFmtId="0" fontId="22" fillId="34" borderId="10" xfId="0" applyFont="1" applyFill="1" applyBorder="1" applyAlignment="1">
      <alignment horizontal="center" vertical="center" wrapText="1"/>
    </xf>
    <xf numFmtId="0" fontId="0" fillId="34" borderId="25" xfId="0" applyFill="1" applyBorder="1" applyAlignment="1">
      <alignment horizontal="center" wrapText="1"/>
    </xf>
    <xf numFmtId="0" fontId="0" fillId="34" borderId="26" xfId="0" applyFill="1" applyBorder="1" applyAlignment="1">
      <alignment horizontal="center" wrapText="1"/>
    </xf>
    <xf numFmtId="0" fontId="0" fillId="34" borderId="27" xfId="0" applyFill="1" applyBorder="1" applyAlignment="1">
      <alignment horizontal="center" wrapText="1"/>
    </xf>
    <xf numFmtId="0" fontId="0" fillId="34" borderId="28" xfId="0" applyFill="1" applyBorder="1" applyAlignment="1">
      <alignment horizontal="center" wrapText="1"/>
    </xf>
  </cellXfs>
  <cellStyles count="43">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ormal 2" xfId="42" xr:uid="{00000000-0005-0000-0000-00001B00000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50">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Verdana"/>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solid">
          <fgColor indexed="64"/>
          <bgColor theme="0"/>
        </patternFill>
      </fill>
      <alignment horizontal="center" vertical="bottom" textRotation="0" wrapText="0" indent="0" justifyLastLine="0" shrinkToFit="0" readingOrder="0"/>
      <protection locked="1" hidden="0"/>
    </dxf>
    <dxf>
      <border outline="0">
        <bottom style="thin">
          <color indexed="64"/>
        </bottom>
      </border>
    </dxf>
    <dxf>
      <fill>
        <patternFill patternType="solid">
          <fgColor indexed="64"/>
          <bgColor theme="0"/>
        </patternFill>
      </fill>
      <border diagonalUp="0" diagonalDown="0" outline="0">
        <left style="thin">
          <color indexed="64"/>
        </left>
        <right style="thin">
          <color indexed="64"/>
        </right>
        <top/>
        <bottom/>
      </border>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Verdana"/>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solid">
          <fgColor indexed="64"/>
          <bgColor theme="0"/>
        </patternFill>
      </fill>
      <alignment horizontal="center" vertical="bottom" textRotation="0" wrapText="0" indent="0" justifyLastLine="0" shrinkToFit="0" readingOrder="0"/>
      <protection locked="1" hidden="0"/>
    </dxf>
    <dxf>
      <border outline="0">
        <bottom style="thin">
          <color indexed="64"/>
        </bottom>
      </border>
    </dxf>
    <dxf>
      <fill>
        <patternFill patternType="solid">
          <fgColor indexed="64"/>
          <bgColor theme="0"/>
        </patternFill>
      </fill>
      <border diagonalUp="0" diagonalDown="0" outline="0">
        <left style="thin">
          <color indexed="64"/>
        </left>
        <right style="thin">
          <color indexed="64"/>
        </right>
        <top/>
        <bottom/>
      </border>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Verdana"/>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solid">
          <fgColor indexed="64"/>
          <bgColor theme="0"/>
        </patternFill>
      </fill>
      <alignment horizontal="center" vertical="bottom" textRotation="0" wrapText="0" indent="0" justifyLastLine="0" shrinkToFit="0" readingOrder="0"/>
      <protection locked="1" hidden="0"/>
    </dxf>
    <dxf>
      <border outline="0">
        <bottom style="thin">
          <color indexed="64"/>
        </bottom>
      </border>
    </dxf>
    <dxf>
      <fill>
        <patternFill patternType="solid">
          <fgColor indexed="64"/>
          <bgColor theme="0"/>
        </patternFill>
      </fill>
      <border diagonalUp="0" diagonalDown="0" outline="0">
        <left style="thin">
          <color indexed="64"/>
        </left>
        <right style="thin">
          <color indexed="64"/>
        </right>
        <top/>
        <bottom/>
      </border>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center" vertical="bottom" textRotation="0" wrapText="0" indent="0" justifyLastLine="0" shrinkToFit="0" readingOrder="0"/>
      <protection locked="1" hidden="0"/>
    </dxf>
    <dxf>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Verdana"/>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solid">
          <fgColor indexed="64"/>
          <bgColor theme="0"/>
        </patternFill>
      </fill>
      <alignment horizontal="center" vertical="bottom" textRotation="0" wrapText="0" indent="0" justifyLastLine="0" shrinkToFit="0" readingOrder="0"/>
      <protection locked="1" hidden="0"/>
    </dxf>
    <dxf>
      <border outline="0">
        <bottom style="thin">
          <color indexed="64"/>
        </bottom>
      </border>
    </dxf>
    <dxf>
      <fill>
        <patternFill patternType="solid">
          <fgColor indexed="64"/>
          <bgColor theme="0"/>
        </patternFill>
      </fill>
      <border diagonalUp="0" diagonalDown="0" outline="0">
        <left style="thin">
          <color indexed="64"/>
        </left>
        <right style="thin">
          <color indexed="64"/>
        </right>
        <top/>
        <bottom/>
      </border>
      <protection locked="1" hidden="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Verdana"/>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fill>
        <patternFill patternType="solid">
          <fgColor indexed="64"/>
          <bgColor theme="0"/>
        </patternFill>
      </fill>
      <alignment horizontal="center" vertical="bottom" textRotation="0" wrapText="0" indent="0" justifyLastLine="0" shrinkToFit="0" readingOrder="0"/>
      <protection locked="1" hidden="0"/>
    </dxf>
    <dxf>
      <border outline="0">
        <bottom style="thin">
          <color indexed="64"/>
        </bottom>
      </border>
    </dxf>
    <dxf>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3A'!A1"/><Relationship Id="rId3" Type="http://schemas.openxmlformats.org/officeDocument/2006/relationships/image" Target="../media/image3.png"/><Relationship Id="rId7" Type="http://schemas.openxmlformats.org/officeDocument/2006/relationships/hyperlink" Target="#'2A'!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1A'!A1"/><Relationship Id="rId11"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hyperlink" Target="#'3C'!A1"/><Relationship Id="rId4" Type="http://schemas.openxmlformats.org/officeDocument/2006/relationships/image" Target="../media/image4.png"/><Relationship Id="rId9" Type="http://schemas.openxmlformats.org/officeDocument/2006/relationships/hyperlink" Target="#'3B'!A1"/></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microsoft.com/office/2007/relationships/hdphoto" Target="../media/hdphoto6.wdp"/><Relationship Id="rId18" Type="http://schemas.openxmlformats.org/officeDocument/2006/relationships/image" Target="../media/image15.png"/><Relationship Id="rId26" Type="http://schemas.openxmlformats.org/officeDocument/2006/relationships/image" Target="../media/image1.png"/><Relationship Id="rId3" Type="http://schemas.microsoft.com/office/2007/relationships/hdphoto" Target="../media/hdphoto1.wdp"/><Relationship Id="rId21" Type="http://schemas.microsoft.com/office/2007/relationships/hdphoto" Target="../media/hdphoto10.wdp"/><Relationship Id="rId7" Type="http://schemas.microsoft.com/office/2007/relationships/hdphoto" Target="../media/hdphoto3.wdp"/><Relationship Id="rId12" Type="http://schemas.openxmlformats.org/officeDocument/2006/relationships/image" Target="../media/image12.png"/><Relationship Id="rId17" Type="http://schemas.microsoft.com/office/2007/relationships/hdphoto" Target="../media/hdphoto8.wdp"/><Relationship Id="rId25" Type="http://schemas.openxmlformats.org/officeDocument/2006/relationships/image" Target="../media/image19.png"/><Relationship Id="rId2" Type="http://schemas.openxmlformats.org/officeDocument/2006/relationships/image" Target="../media/image7.png"/><Relationship Id="rId16" Type="http://schemas.openxmlformats.org/officeDocument/2006/relationships/image" Target="../media/image14.png"/><Relationship Id="rId20" Type="http://schemas.openxmlformats.org/officeDocument/2006/relationships/image" Target="../media/image16.png"/><Relationship Id="rId29" Type="http://schemas.openxmlformats.org/officeDocument/2006/relationships/image" Target="../media/image21.png"/><Relationship Id="rId1" Type="http://schemas.openxmlformats.org/officeDocument/2006/relationships/hyperlink" Target="#Framside!A1"/><Relationship Id="rId6" Type="http://schemas.openxmlformats.org/officeDocument/2006/relationships/image" Target="../media/image9.png"/><Relationship Id="rId11" Type="http://schemas.microsoft.com/office/2007/relationships/hdphoto" Target="../media/hdphoto5.wdp"/><Relationship Id="rId24" Type="http://schemas.openxmlformats.org/officeDocument/2006/relationships/image" Target="../media/image18.jpeg"/><Relationship Id="rId5" Type="http://schemas.microsoft.com/office/2007/relationships/hdphoto" Target="../media/hdphoto2.wdp"/><Relationship Id="rId15" Type="http://schemas.microsoft.com/office/2007/relationships/hdphoto" Target="../media/hdphoto7.wdp"/><Relationship Id="rId23" Type="http://schemas.microsoft.com/office/2007/relationships/hdphoto" Target="../media/hdphoto11.wdp"/><Relationship Id="rId28" Type="http://schemas.microsoft.com/office/2007/relationships/hdphoto" Target="../media/hdphoto12.wdp"/><Relationship Id="rId10" Type="http://schemas.openxmlformats.org/officeDocument/2006/relationships/image" Target="../media/image11.png"/><Relationship Id="rId19" Type="http://schemas.microsoft.com/office/2007/relationships/hdphoto" Target="../media/hdphoto9.wdp"/><Relationship Id="rId4" Type="http://schemas.openxmlformats.org/officeDocument/2006/relationships/image" Target="../media/image8.png"/><Relationship Id="rId9" Type="http://schemas.microsoft.com/office/2007/relationships/hdphoto" Target="../media/hdphoto4.wdp"/><Relationship Id="rId14" Type="http://schemas.openxmlformats.org/officeDocument/2006/relationships/image" Target="../media/image13.png"/><Relationship Id="rId22" Type="http://schemas.openxmlformats.org/officeDocument/2006/relationships/image" Target="../media/image17.png"/><Relationship Id="rId27" Type="http://schemas.openxmlformats.org/officeDocument/2006/relationships/image" Target="../media/image20.png"/><Relationship Id="rId30" Type="http://schemas.microsoft.com/office/2007/relationships/hdphoto" Target="../media/hdphoto13.wdp"/></Relationships>
</file>

<file path=xl/drawings/_rels/drawing3.xml.rels><?xml version="1.0" encoding="UTF-8" standalone="yes"?>
<Relationships xmlns="http://schemas.openxmlformats.org/package/2006/relationships"><Relationship Id="rId8" Type="http://schemas.microsoft.com/office/2007/relationships/hdphoto" Target="../media/hdphoto3.wdp"/><Relationship Id="rId13" Type="http://schemas.openxmlformats.org/officeDocument/2006/relationships/image" Target="../media/image12.png"/><Relationship Id="rId18" Type="http://schemas.openxmlformats.org/officeDocument/2006/relationships/image" Target="../media/image21.png"/><Relationship Id="rId3" Type="http://schemas.openxmlformats.org/officeDocument/2006/relationships/image" Target="../media/image7.png"/><Relationship Id="rId21" Type="http://schemas.microsoft.com/office/2007/relationships/hdphoto" Target="../media/hdphoto14.wdp"/><Relationship Id="rId7" Type="http://schemas.openxmlformats.org/officeDocument/2006/relationships/image" Target="../media/image9.png"/><Relationship Id="rId12" Type="http://schemas.microsoft.com/office/2007/relationships/hdphoto" Target="../media/hdphoto5.wdp"/><Relationship Id="rId17" Type="http://schemas.openxmlformats.org/officeDocument/2006/relationships/image" Target="../media/image19.png"/><Relationship Id="rId2" Type="http://schemas.openxmlformats.org/officeDocument/2006/relationships/image" Target="../media/image2.png"/><Relationship Id="rId16" Type="http://schemas.microsoft.com/office/2007/relationships/hdphoto" Target="../media/hdphoto7.wdp"/><Relationship Id="rId20" Type="http://schemas.openxmlformats.org/officeDocument/2006/relationships/image" Target="../media/image23.png"/><Relationship Id="rId1" Type="http://schemas.openxmlformats.org/officeDocument/2006/relationships/hyperlink" Target="#Framside!A1"/><Relationship Id="rId6" Type="http://schemas.microsoft.com/office/2007/relationships/hdphoto" Target="../media/hdphoto2.wdp"/><Relationship Id="rId11" Type="http://schemas.openxmlformats.org/officeDocument/2006/relationships/image" Target="../media/image11.png"/><Relationship Id="rId5" Type="http://schemas.openxmlformats.org/officeDocument/2006/relationships/image" Target="../media/image8.png"/><Relationship Id="rId15" Type="http://schemas.openxmlformats.org/officeDocument/2006/relationships/image" Target="../media/image13.png"/><Relationship Id="rId10" Type="http://schemas.microsoft.com/office/2007/relationships/hdphoto" Target="../media/hdphoto4.wdp"/><Relationship Id="rId19" Type="http://schemas.microsoft.com/office/2007/relationships/hdphoto" Target="../media/hdphoto13.wdp"/><Relationship Id="rId4" Type="http://schemas.microsoft.com/office/2007/relationships/hdphoto" Target="../media/hdphoto1.wdp"/><Relationship Id="rId9" Type="http://schemas.openxmlformats.org/officeDocument/2006/relationships/image" Target="../media/image10.png"/><Relationship Id="rId14" Type="http://schemas.microsoft.com/office/2007/relationships/hdphoto" Target="../media/hdphoto6.wdp"/></Relationships>
</file>

<file path=xl/drawings/_rels/drawing4.xml.rels><?xml version="1.0" encoding="UTF-8" standalone="yes"?>
<Relationships xmlns="http://schemas.openxmlformats.org/package/2006/relationships"><Relationship Id="rId8" Type="http://schemas.microsoft.com/office/2007/relationships/hdphoto" Target="../media/hdphoto3.wdp"/><Relationship Id="rId13" Type="http://schemas.openxmlformats.org/officeDocument/2006/relationships/image" Target="../media/image12.png"/><Relationship Id="rId18" Type="http://schemas.microsoft.com/office/2007/relationships/hdphoto" Target="../media/hdphoto8.wdp"/><Relationship Id="rId26" Type="http://schemas.openxmlformats.org/officeDocument/2006/relationships/image" Target="../media/image19.png"/><Relationship Id="rId3" Type="http://schemas.openxmlformats.org/officeDocument/2006/relationships/image" Target="../media/image7.png"/><Relationship Id="rId21" Type="http://schemas.openxmlformats.org/officeDocument/2006/relationships/image" Target="../media/image16.png"/><Relationship Id="rId7" Type="http://schemas.openxmlformats.org/officeDocument/2006/relationships/image" Target="../media/image9.png"/><Relationship Id="rId12" Type="http://schemas.microsoft.com/office/2007/relationships/hdphoto" Target="../media/hdphoto5.wdp"/><Relationship Id="rId17" Type="http://schemas.openxmlformats.org/officeDocument/2006/relationships/image" Target="../media/image14.png"/><Relationship Id="rId25" Type="http://schemas.openxmlformats.org/officeDocument/2006/relationships/image" Target="../media/image18.jpeg"/><Relationship Id="rId2" Type="http://schemas.openxmlformats.org/officeDocument/2006/relationships/image" Target="../media/image3.png"/><Relationship Id="rId16" Type="http://schemas.microsoft.com/office/2007/relationships/hdphoto" Target="../media/hdphoto7.wdp"/><Relationship Id="rId20" Type="http://schemas.microsoft.com/office/2007/relationships/hdphoto" Target="../media/hdphoto9.wdp"/><Relationship Id="rId29" Type="http://schemas.openxmlformats.org/officeDocument/2006/relationships/image" Target="../media/image21.png"/><Relationship Id="rId1" Type="http://schemas.openxmlformats.org/officeDocument/2006/relationships/hyperlink" Target="#Framside!A1"/><Relationship Id="rId6" Type="http://schemas.microsoft.com/office/2007/relationships/hdphoto" Target="../media/hdphoto2.wdp"/><Relationship Id="rId11" Type="http://schemas.openxmlformats.org/officeDocument/2006/relationships/image" Target="../media/image11.png"/><Relationship Id="rId24" Type="http://schemas.microsoft.com/office/2007/relationships/hdphoto" Target="../media/hdphoto11.wdp"/><Relationship Id="rId5" Type="http://schemas.openxmlformats.org/officeDocument/2006/relationships/image" Target="../media/image8.png"/><Relationship Id="rId15" Type="http://schemas.openxmlformats.org/officeDocument/2006/relationships/image" Target="../media/image13.png"/><Relationship Id="rId23" Type="http://schemas.openxmlformats.org/officeDocument/2006/relationships/image" Target="../media/image17.png"/><Relationship Id="rId28" Type="http://schemas.microsoft.com/office/2007/relationships/hdphoto" Target="../media/hdphoto12.wdp"/><Relationship Id="rId10" Type="http://schemas.microsoft.com/office/2007/relationships/hdphoto" Target="../media/hdphoto4.wdp"/><Relationship Id="rId19" Type="http://schemas.openxmlformats.org/officeDocument/2006/relationships/image" Target="../media/image15.png"/><Relationship Id="rId4" Type="http://schemas.microsoft.com/office/2007/relationships/hdphoto" Target="../media/hdphoto1.wdp"/><Relationship Id="rId9" Type="http://schemas.openxmlformats.org/officeDocument/2006/relationships/image" Target="../media/image10.png"/><Relationship Id="rId14" Type="http://schemas.microsoft.com/office/2007/relationships/hdphoto" Target="../media/hdphoto6.wdp"/><Relationship Id="rId22" Type="http://schemas.microsoft.com/office/2007/relationships/hdphoto" Target="../media/hdphoto10.wdp"/><Relationship Id="rId27" Type="http://schemas.openxmlformats.org/officeDocument/2006/relationships/image" Target="../media/image20.png"/><Relationship Id="rId30" Type="http://schemas.microsoft.com/office/2007/relationships/hdphoto" Target="../media/hdphoto13.wdp"/></Relationships>
</file>

<file path=xl/drawings/_rels/drawing5.xml.rels><?xml version="1.0" encoding="UTF-8" standalone="yes"?>
<Relationships xmlns="http://schemas.openxmlformats.org/package/2006/relationships"><Relationship Id="rId8" Type="http://schemas.microsoft.com/office/2007/relationships/hdphoto" Target="../media/hdphoto3.wdp"/><Relationship Id="rId13" Type="http://schemas.openxmlformats.org/officeDocument/2006/relationships/image" Target="../media/image12.png"/><Relationship Id="rId18" Type="http://schemas.microsoft.com/office/2007/relationships/hdphoto" Target="../media/hdphoto10.wdp"/><Relationship Id="rId26" Type="http://schemas.microsoft.com/office/2007/relationships/hdphoto" Target="../media/hdphoto13.wdp"/><Relationship Id="rId3" Type="http://schemas.openxmlformats.org/officeDocument/2006/relationships/image" Target="../media/image7.png"/><Relationship Id="rId21" Type="http://schemas.openxmlformats.org/officeDocument/2006/relationships/image" Target="../media/image18.jpeg"/><Relationship Id="rId7" Type="http://schemas.openxmlformats.org/officeDocument/2006/relationships/image" Target="../media/image9.png"/><Relationship Id="rId12" Type="http://schemas.microsoft.com/office/2007/relationships/hdphoto" Target="../media/hdphoto5.wdp"/><Relationship Id="rId17" Type="http://schemas.openxmlformats.org/officeDocument/2006/relationships/image" Target="../media/image16.png"/><Relationship Id="rId25" Type="http://schemas.openxmlformats.org/officeDocument/2006/relationships/image" Target="../media/image21.png"/><Relationship Id="rId2" Type="http://schemas.openxmlformats.org/officeDocument/2006/relationships/image" Target="../media/image4.png"/><Relationship Id="rId16" Type="http://schemas.microsoft.com/office/2007/relationships/hdphoto" Target="../media/hdphoto7.wdp"/><Relationship Id="rId20" Type="http://schemas.microsoft.com/office/2007/relationships/hdphoto" Target="../media/hdphoto11.wdp"/><Relationship Id="rId1" Type="http://schemas.openxmlformats.org/officeDocument/2006/relationships/hyperlink" Target="#Framside!A1"/><Relationship Id="rId6" Type="http://schemas.microsoft.com/office/2007/relationships/hdphoto" Target="../media/hdphoto2.wdp"/><Relationship Id="rId11" Type="http://schemas.openxmlformats.org/officeDocument/2006/relationships/image" Target="../media/image11.png"/><Relationship Id="rId24" Type="http://schemas.microsoft.com/office/2007/relationships/hdphoto" Target="../media/hdphoto12.wdp"/><Relationship Id="rId5" Type="http://schemas.openxmlformats.org/officeDocument/2006/relationships/image" Target="../media/image8.png"/><Relationship Id="rId15" Type="http://schemas.openxmlformats.org/officeDocument/2006/relationships/image" Target="../media/image13.png"/><Relationship Id="rId23" Type="http://schemas.openxmlformats.org/officeDocument/2006/relationships/image" Target="../media/image20.png"/><Relationship Id="rId10" Type="http://schemas.microsoft.com/office/2007/relationships/hdphoto" Target="../media/hdphoto4.wdp"/><Relationship Id="rId19" Type="http://schemas.openxmlformats.org/officeDocument/2006/relationships/image" Target="../media/image17.png"/><Relationship Id="rId4" Type="http://schemas.microsoft.com/office/2007/relationships/hdphoto" Target="../media/hdphoto1.wdp"/><Relationship Id="rId9" Type="http://schemas.openxmlformats.org/officeDocument/2006/relationships/image" Target="../media/image10.png"/><Relationship Id="rId14" Type="http://schemas.microsoft.com/office/2007/relationships/hdphoto" Target="../media/hdphoto6.wdp"/><Relationship Id="rId22" Type="http://schemas.openxmlformats.org/officeDocument/2006/relationships/image" Target="../media/image19.png"/></Relationships>
</file>

<file path=xl/drawings/_rels/drawing6.xml.rels><?xml version="1.0" encoding="UTF-8" standalone="yes"?>
<Relationships xmlns="http://schemas.openxmlformats.org/package/2006/relationships"><Relationship Id="rId8" Type="http://schemas.microsoft.com/office/2007/relationships/hdphoto" Target="../media/hdphoto3.wdp"/><Relationship Id="rId13" Type="http://schemas.openxmlformats.org/officeDocument/2006/relationships/image" Target="../media/image12.png"/><Relationship Id="rId18" Type="http://schemas.microsoft.com/office/2007/relationships/hdphoto" Target="../media/hdphoto10.wdp"/><Relationship Id="rId26" Type="http://schemas.microsoft.com/office/2007/relationships/hdphoto" Target="../media/hdphoto13.wdp"/><Relationship Id="rId3" Type="http://schemas.openxmlformats.org/officeDocument/2006/relationships/image" Target="../media/image7.png"/><Relationship Id="rId21" Type="http://schemas.openxmlformats.org/officeDocument/2006/relationships/image" Target="../media/image18.jpeg"/><Relationship Id="rId7" Type="http://schemas.openxmlformats.org/officeDocument/2006/relationships/image" Target="../media/image9.png"/><Relationship Id="rId12" Type="http://schemas.microsoft.com/office/2007/relationships/hdphoto" Target="../media/hdphoto5.wdp"/><Relationship Id="rId17" Type="http://schemas.openxmlformats.org/officeDocument/2006/relationships/image" Target="../media/image16.png"/><Relationship Id="rId25" Type="http://schemas.openxmlformats.org/officeDocument/2006/relationships/image" Target="../media/image21.png"/><Relationship Id="rId2" Type="http://schemas.openxmlformats.org/officeDocument/2006/relationships/image" Target="../media/image5.png"/><Relationship Id="rId16" Type="http://schemas.microsoft.com/office/2007/relationships/hdphoto" Target="../media/hdphoto7.wdp"/><Relationship Id="rId20" Type="http://schemas.microsoft.com/office/2007/relationships/hdphoto" Target="../media/hdphoto11.wdp"/><Relationship Id="rId1" Type="http://schemas.openxmlformats.org/officeDocument/2006/relationships/hyperlink" Target="#Framside!A1"/><Relationship Id="rId6" Type="http://schemas.microsoft.com/office/2007/relationships/hdphoto" Target="../media/hdphoto2.wdp"/><Relationship Id="rId11" Type="http://schemas.openxmlformats.org/officeDocument/2006/relationships/image" Target="../media/image11.png"/><Relationship Id="rId24" Type="http://schemas.microsoft.com/office/2007/relationships/hdphoto" Target="../media/hdphoto12.wdp"/><Relationship Id="rId5" Type="http://schemas.openxmlformats.org/officeDocument/2006/relationships/image" Target="../media/image8.png"/><Relationship Id="rId15" Type="http://schemas.openxmlformats.org/officeDocument/2006/relationships/image" Target="../media/image13.png"/><Relationship Id="rId23" Type="http://schemas.openxmlformats.org/officeDocument/2006/relationships/image" Target="../media/image20.png"/><Relationship Id="rId10" Type="http://schemas.microsoft.com/office/2007/relationships/hdphoto" Target="../media/hdphoto4.wdp"/><Relationship Id="rId19" Type="http://schemas.openxmlformats.org/officeDocument/2006/relationships/image" Target="../media/image17.png"/><Relationship Id="rId4" Type="http://schemas.microsoft.com/office/2007/relationships/hdphoto" Target="../media/hdphoto1.wdp"/><Relationship Id="rId9" Type="http://schemas.openxmlformats.org/officeDocument/2006/relationships/image" Target="../media/image10.png"/><Relationship Id="rId14" Type="http://schemas.microsoft.com/office/2007/relationships/hdphoto" Target="../media/hdphoto6.wdp"/><Relationship Id="rId22" Type="http://schemas.openxmlformats.org/officeDocument/2006/relationships/image" Target="../media/image1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xdr:row>
      <xdr:rowOff>0</xdr:rowOff>
    </xdr:from>
    <xdr:to>
      <xdr:col>2</xdr:col>
      <xdr:colOff>9524</xdr:colOff>
      <xdr:row>14</xdr:row>
      <xdr:rowOff>0</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 y="762000"/>
          <a:ext cx="1533523" cy="1905000"/>
        </a:xfrm>
        <a:prstGeom prst="rect">
          <a:avLst/>
        </a:prstGeom>
      </xdr:spPr>
    </xdr:pic>
    <xdr:clientData/>
  </xdr:twoCellAnchor>
  <xdr:twoCellAnchor editAs="oneCell">
    <xdr:from>
      <xdr:col>3</xdr:col>
      <xdr:colOff>38100</xdr:colOff>
      <xdr:row>4</xdr:row>
      <xdr:rowOff>19050</xdr:rowOff>
    </xdr:from>
    <xdr:to>
      <xdr:col>5</xdr:col>
      <xdr:colOff>66675</xdr:colOff>
      <xdr:row>14</xdr:row>
      <xdr:rowOff>47625</xdr:rowOff>
    </xdr:to>
    <xdr:pic>
      <xdr:nvPicPr>
        <xdr:cNvPr id="4" name="Bil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52625" y="781050"/>
          <a:ext cx="1552575" cy="1933575"/>
        </a:xfrm>
        <a:prstGeom prst="rect">
          <a:avLst/>
        </a:prstGeom>
      </xdr:spPr>
    </xdr:pic>
    <xdr:clientData/>
  </xdr:twoCellAnchor>
  <xdr:twoCellAnchor editAs="oneCell">
    <xdr:from>
      <xdr:col>6</xdr:col>
      <xdr:colOff>57149</xdr:colOff>
      <xdr:row>4</xdr:row>
      <xdr:rowOff>9526</xdr:rowOff>
    </xdr:from>
    <xdr:to>
      <xdr:col>8</xdr:col>
      <xdr:colOff>57150</xdr:colOff>
      <xdr:row>14</xdr:row>
      <xdr:rowOff>9525</xdr:rowOff>
    </xdr:to>
    <xdr:pic>
      <xdr:nvPicPr>
        <xdr:cNvPr id="5" name="Bild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3886199" y="771526"/>
          <a:ext cx="1524001" cy="1904999"/>
        </a:xfrm>
        <a:prstGeom prst="rect">
          <a:avLst/>
        </a:prstGeom>
      </xdr:spPr>
    </xdr:pic>
    <xdr:clientData/>
  </xdr:twoCellAnchor>
  <xdr:twoCellAnchor editAs="oneCell">
    <xdr:from>
      <xdr:col>8</xdr:col>
      <xdr:colOff>379843</xdr:colOff>
      <xdr:row>3</xdr:row>
      <xdr:rowOff>171451</xdr:rowOff>
    </xdr:from>
    <xdr:to>
      <xdr:col>10</xdr:col>
      <xdr:colOff>752475</xdr:colOff>
      <xdr:row>13</xdr:row>
      <xdr:rowOff>171451</xdr:rowOff>
    </xdr:to>
    <xdr:pic>
      <xdr:nvPicPr>
        <xdr:cNvPr id="6" name="Bild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5732893" y="742951"/>
          <a:ext cx="1525157" cy="1905000"/>
        </a:xfrm>
        <a:prstGeom prst="rect">
          <a:avLst/>
        </a:prstGeom>
      </xdr:spPr>
    </xdr:pic>
    <xdr:clientData/>
  </xdr:twoCellAnchor>
  <xdr:twoCellAnchor editAs="oneCell">
    <xdr:from>
      <xdr:col>12</xdr:col>
      <xdr:colOff>19126</xdr:colOff>
      <xdr:row>3</xdr:row>
      <xdr:rowOff>171450</xdr:rowOff>
    </xdr:from>
    <xdr:to>
      <xdr:col>14</xdr:col>
      <xdr:colOff>28575</xdr:colOff>
      <xdr:row>14</xdr:row>
      <xdr:rowOff>0</xdr:rowOff>
    </xdr:to>
    <xdr:pic>
      <xdr:nvPicPr>
        <xdr:cNvPr id="7" name="Bild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7677226" y="742950"/>
          <a:ext cx="1542974" cy="1924050"/>
        </a:xfrm>
        <a:prstGeom prst="rect">
          <a:avLst/>
        </a:prstGeom>
      </xdr:spPr>
    </xdr:pic>
    <xdr:clientData/>
  </xdr:twoCellAnchor>
  <xdr:twoCellAnchor>
    <xdr:from>
      <xdr:col>0</xdr:col>
      <xdr:colOff>171450</xdr:colOff>
      <xdr:row>14</xdr:row>
      <xdr:rowOff>19049</xdr:rowOff>
    </xdr:from>
    <xdr:to>
      <xdr:col>1</xdr:col>
      <xdr:colOff>666750</xdr:colOff>
      <xdr:row>16</xdr:row>
      <xdr:rowOff>106049</xdr:rowOff>
    </xdr:to>
    <xdr:sp macro="" textlink="">
      <xdr:nvSpPr>
        <xdr:cNvPr id="8" name="Rektangel: avrundede hjørner 7">
          <a:hlinkClick xmlns:r="http://schemas.openxmlformats.org/officeDocument/2006/relationships" r:id="rId6"/>
          <a:extLst>
            <a:ext uri="{FF2B5EF4-FFF2-40B4-BE49-F238E27FC236}">
              <a16:creationId xmlns:a16="http://schemas.microsoft.com/office/drawing/2014/main" id="{DD033309-D036-41CE-91B6-E7E92C1067FD}"/>
            </a:ext>
          </a:extLst>
        </xdr:cNvPr>
        <xdr:cNvSpPr/>
      </xdr:nvSpPr>
      <xdr:spPr>
        <a:xfrm>
          <a:off x="171450" y="2686049"/>
          <a:ext cx="1257300" cy="4680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Type 1A</a:t>
          </a:r>
        </a:p>
      </xdr:txBody>
    </xdr:sp>
    <xdr:clientData/>
  </xdr:twoCellAnchor>
  <xdr:twoCellAnchor>
    <xdr:from>
      <xdr:col>3</xdr:col>
      <xdr:colOff>247649</xdr:colOff>
      <xdr:row>14</xdr:row>
      <xdr:rowOff>28574</xdr:rowOff>
    </xdr:from>
    <xdr:to>
      <xdr:col>4</xdr:col>
      <xdr:colOff>714374</xdr:colOff>
      <xdr:row>16</xdr:row>
      <xdr:rowOff>115574</xdr:rowOff>
    </xdr:to>
    <xdr:sp macro="" textlink="">
      <xdr:nvSpPr>
        <xdr:cNvPr id="19" name="Rektangel: avrundede hjørner 18">
          <a:hlinkClick xmlns:r="http://schemas.openxmlformats.org/officeDocument/2006/relationships" r:id="rId7"/>
          <a:extLst>
            <a:ext uri="{FF2B5EF4-FFF2-40B4-BE49-F238E27FC236}">
              <a16:creationId xmlns:a16="http://schemas.microsoft.com/office/drawing/2014/main" id="{AB124E23-F482-4702-A1DB-2E2C0566990C}"/>
            </a:ext>
          </a:extLst>
        </xdr:cNvPr>
        <xdr:cNvSpPr/>
      </xdr:nvSpPr>
      <xdr:spPr>
        <a:xfrm>
          <a:off x="2162174" y="2695574"/>
          <a:ext cx="1228725" cy="4680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Type 2A</a:t>
          </a:r>
        </a:p>
      </xdr:txBody>
    </xdr:sp>
    <xdr:clientData/>
  </xdr:twoCellAnchor>
  <xdr:twoCellAnchor>
    <xdr:from>
      <xdr:col>6</xdr:col>
      <xdr:colOff>247650</xdr:colOff>
      <xdr:row>14</xdr:row>
      <xdr:rowOff>19049</xdr:rowOff>
    </xdr:from>
    <xdr:to>
      <xdr:col>7</xdr:col>
      <xdr:colOff>723900</xdr:colOff>
      <xdr:row>16</xdr:row>
      <xdr:rowOff>106049</xdr:rowOff>
    </xdr:to>
    <xdr:sp macro="" textlink="">
      <xdr:nvSpPr>
        <xdr:cNvPr id="20" name="Rektangel: avrundede hjørner 19">
          <a:hlinkClick xmlns:r="http://schemas.openxmlformats.org/officeDocument/2006/relationships" r:id="rId8"/>
          <a:extLst>
            <a:ext uri="{FF2B5EF4-FFF2-40B4-BE49-F238E27FC236}">
              <a16:creationId xmlns:a16="http://schemas.microsoft.com/office/drawing/2014/main" id="{7010D03E-E1BB-4270-8D7A-0C639BAE278D}"/>
            </a:ext>
          </a:extLst>
        </xdr:cNvPr>
        <xdr:cNvSpPr/>
      </xdr:nvSpPr>
      <xdr:spPr>
        <a:xfrm>
          <a:off x="4076700" y="2686049"/>
          <a:ext cx="1238250" cy="4680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Type 3A</a:t>
          </a:r>
        </a:p>
      </xdr:txBody>
    </xdr:sp>
    <xdr:clientData/>
  </xdr:twoCellAnchor>
  <xdr:twoCellAnchor>
    <xdr:from>
      <xdr:col>9</xdr:col>
      <xdr:colOff>180975</xdr:colOff>
      <xdr:row>14</xdr:row>
      <xdr:rowOff>9524</xdr:rowOff>
    </xdr:from>
    <xdr:to>
      <xdr:col>10</xdr:col>
      <xdr:colOff>657225</xdr:colOff>
      <xdr:row>16</xdr:row>
      <xdr:rowOff>96524</xdr:rowOff>
    </xdr:to>
    <xdr:sp macro="" textlink="">
      <xdr:nvSpPr>
        <xdr:cNvPr id="21" name="Rektangel: avrundede hjørner 20">
          <a:hlinkClick xmlns:r="http://schemas.openxmlformats.org/officeDocument/2006/relationships" r:id="rId9"/>
          <a:extLst>
            <a:ext uri="{FF2B5EF4-FFF2-40B4-BE49-F238E27FC236}">
              <a16:creationId xmlns:a16="http://schemas.microsoft.com/office/drawing/2014/main" id="{EFE6A0F5-E107-4F89-8036-62214695C6AF}"/>
            </a:ext>
          </a:extLst>
        </xdr:cNvPr>
        <xdr:cNvSpPr/>
      </xdr:nvSpPr>
      <xdr:spPr>
        <a:xfrm>
          <a:off x="5924550" y="2676524"/>
          <a:ext cx="1238250" cy="4680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Type 3B</a:t>
          </a:r>
        </a:p>
      </xdr:txBody>
    </xdr:sp>
    <xdr:clientData/>
  </xdr:twoCellAnchor>
  <xdr:twoCellAnchor>
    <xdr:from>
      <xdr:col>12</xdr:col>
      <xdr:colOff>219074</xdr:colOff>
      <xdr:row>13</xdr:row>
      <xdr:rowOff>190499</xdr:rowOff>
    </xdr:from>
    <xdr:to>
      <xdr:col>13</xdr:col>
      <xdr:colOff>685799</xdr:colOff>
      <xdr:row>16</xdr:row>
      <xdr:rowOff>86999</xdr:rowOff>
    </xdr:to>
    <xdr:sp macro="" textlink="">
      <xdr:nvSpPr>
        <xdr:cNvPr id="22" name="Rektangel: avrundede hjørner 21">
          <a:hlinkClick xmlns:r="http://schemas.openxmlformats.org/officeDocument/2006/relationships" r:id="rId10"/>
          <a:extLst>
            <a:ext uri="{FF2B5EF4-FFF2-40B4-BE49-F238E27FC236}">
              <a16:creationId xmlns:a16="http://schemas.microsoft.com/office/drawing/2014/main" id="{E3EA6BC9-A4A9-4C26-84F3-3DFAACA07710}"/>
            </a:ext>
          </a:extLst>
        </xdr:cNvPr>
        <xdr:cNvSpPr/>
      </xdr:nvSpPr>
      <xdr:spPr>
        <a:xfrm>
          <a:off x="7877174" y="2666999"/>
          <a:ext cx="1228725" cy="4680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Type 3C</a:t>
          </a:r>
        </a:p>
      </xdr:txBody>
    </xdr:sp>
    <xdr:clientData/>
  </xdr:twoCellAnchor>
  <xdr:twoCellAnchor editAs="oneCell">
    <xdr:from>
      <xdr:col>0</xdr:col>
      <xdr:colOff>0</xdr:colOff>
      <xdr:row>1</xdr:row>
      <xdr:rowOff>1</xdr:rowOff>
    </xdr:from>
    <xdr:to>
      <xdr:col>3</xdr:col>
      <xdr:colOff>480391</xdr:colOff>
      <xdr:row>2</xdr:row>
      <xdr:rowOff>39145</xdr:rowOff>
    </xdr:to>
    <xdr:pic>
      <xdr:nvPicPr>
        <xdr:cNvPr id="23" name="Bilde 22">
          <a:extLst>
            <a:ext uri="{FF2B5EF4-FFF2-40B4-BE49-F238E27FC236}">
              <a16:creationId xmlns:a16="http://schemas.microsoft.com/office/drawing/2014/main" id="{453508B4-5CA1-4510-B647-5678ED161DD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190501"/>
          <a:ext cx="2393674" cy="229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85725</xdr:colOff>
      <xdr:row>3</xdr:row>
      <xdr:rowOff>38100</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38DECFBB-7D3A-4CBA-A86A-927B939B6B78}"/>
            </a:ext>
          </a:extLst>
        </xdr:cNvPr>
        <xdr:cNvSpPr/>
      </xdr:nvSpPr>
      <xdr:spPr>
        <a:xfrm>
          <a:off x="85725" y="38100"/>
          <a:ext cx="115252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Tilbake</a:t>
          </a:r>
        </a:p>
      </xdr:txBody>
    </xdr:sp>
    <xdr:clientData/>
  </xdr:twoCellAnchor>
  <xdr:twoCellAnchor editAs="oneCell">
    <xdr:from>
      <xdr:col>12</xdr:col>
      <xdr:colOff>627598</xdr:colOff>
      <xdr:row>14</xdr:row>
      <xdr:rowOff>24750</xdr:rowOff>
    </xdr:from>
    <xdr:to>
      <xdr:col>14</xdr:col>
      <xdr:colOff>67326</xdr:colOff>
      <xdr:row>17</xdr:row>
      <xdr:rowOff>194368</xdr:rowOff>
    </xdr:to>
    <xdr:pic>
      <xdr:nvPicPr>
        <xdr:cNvPr id="15" name="Bilde 14" descr="http://www.melbye.com/melbye/frontend/mediabank/7094/12765_l.jpg">
          <a:extLst>
            <a:ext uri="{FF2B5EF4-FFF2-40B4-BE49-F238E27FC236}">
              <a16:creationId xmlns:a16="http://schemas.microsoft.com/office/drawing/2014/main" id="{A0EB2601-723A-4D36-AF30-B9F236E40408}"/>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933833" y="2747779"/>
          <a:ext cx="958013" cy="729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543231</xdr:colOff>
      <xdr:row>14</xdr:row>
      <xdr:rowOff>51013</xdr:rowOff>
    </xdr:from>
    <xdr:to>
      <xdr:col>16</xdr:col>
      <xdr:colOff>218429</xdr:colOff>
      <xdr:row>18</xdr:row>
      <xdr:rowOff>35148</xdr:rowOff>
    </xdr:to>
    <xdr:pic>
      <xdr:nvPicPr>
        <xdr:cNvPr id="17" name="Bilde 16" descr="http://www.melbye.com/melbye/frontend/mediabank/3421/_l.jpg">
          <a:extLst>
            <a:ext uri="{FF2B5EF4-FFF2-40B4-BE49-F238E27FC236}">
              <a16:creationId xmlns:a16="http://schemas.microsoft.com/office/drawing/2014/main" id="{2EB71DDE-63AB-4402-AD64-E74CBEFA096C}"/>
            </a:ext>
          </a:extLst>
        </xdr:cNvPr>
        <xdr:cNvPicPr>
          <a:picLocks noChangeAspect="1"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9373466" y="2774042"/>
          <a:ext cx="1195388" cy="746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678828</xdr:colOff>
      <xdr:row>14</xdr:row>
      <xdr:rowOff>86632</xdr:rowOff>
    </xdr:from>
    <xdr:to>
      <xdr:col>17</xdr:col>
      <xdr:colOff>79706</xdr:colOff>
      <xdr:row>18</xdr:row>
      <xdr:rowOff>28682</xdr:rowOff>
    </xdr:to>
    <xdr:pic>
      <xdr:nvPicPr>
        <xdr:cNvPr id="18" name="Bilde 17" descr="http://www.melbye.com/melbye/frontend/mediabank/2767/12819_l.jpg">
          <a:extLst>
            <a:ext uri="{FF2B5EF4-FFF2-40B4-BE49-F238E27FC236}">
              <a16:creationId xmlns:a16="http://schemas.microsoft.com/office/drawing/2014/main" id="{1186E6B5-6883-4EC9-B8A7-BF65C399B5A5}"/>
            </a:ext>
          </a:extLst>
        </xdr:cNvPr>
        <xdr:cNvPicPr>
          <a:picLocks noChangeAspect="1" noChangeArrowheads="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0271063" y="2809661"/>
          <a:ext cx="928688" cy="70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684781</xdr:colOff>
      <xdr:row>19</xdr:row>
      <xdr:rowOff>126909</xdr:rowOff>
    </xdr:from>
    <xdr:to>
      <xdr:col>13</xdr:col>
      <xdr:colOff>117409</xdr:colOff>
      <xdr:row>23</xdr:row>
      <xdr:rowOff>34972</xdr:rowOff>
    </xdr:to>
    <xdr:pic>
      <xdr:nvPicPr>
        <xdr:cNvPr id="19" name="Bilde 18" descr="http://www.melbye.com/melbye/frontend/mediabank/3709/12834_l.jpg">
          <a:extLst>
            <a:ext uri="{FF2B5EF4-FFF2-40B4-BE49-F238E27FC236}">
              <a16:creationId xmlns:a16="http://schemas.microsoft.com/office/drawing/2014/main" id="{B6A3514B-32A5-4E45-86E9-4B7C59A4CFCB}"/>
            </a:ext>
          </a:extLst>
        </xdr:cNvPr>
        <xdr:cNvPicPr>
          <a:picLocks noChangeAspect="1" noChangeArrowheads="1"/>
        </xdr:cNvPicPr>
      </xdr:nvPicPr>
      <xdr:blipFill>
        <a:blip xmlns:r="http://schemas.openxmlformats.org/officeDocument/2006/relationships" r:embed="rId8" cstate="print">
          <a:extLst>
            <a:ext uri="{BEBA8EAE-BF5A-486C-A8C5-ECC9F3942E4B}">
              <a14:imgProps xmlns:a14="http://schemas.microsoft.com/office/drawing/2010/main">
                <a14:imgLayer r:embed="rId9">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229016" y="3802438"/>
          <a:ext cx="958533" cy="63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717861</xdr:colOff>
      <xdr:row>20</xdr:row>
      <xdr:rowOff>22092</xdr:rowOff>
    </xdr:from>
    <xdr:to>
      <xdr:col>13</xdr:col>
      <xdr:colOff>753976</xdr:colOff>
      <xdr:row>23</xdr:row>
      <xdr:rowOff>8320</xdr:rowOff>
    </xdr:to>
    <xdr:pic>
      <xdr:nvPicPr>
        <xdr:cNvPr id="20" name="Bilde 19" descr="http://www.melbye.com/melbye/frontend/mediabank/3196/13031_l.jpg">
          <a:extLst>
            <a:ext uri="{FF2B5EF4-FFF2-40B4-BE49-F238E27FC236}">
              <a16:creationId xmlns:a16="http://schemas.microsoft.com/office/drawing/2014/main" id="{90062587-159F-41D9-BBC2-08182A9835FF}"/>
            </a:ext>
          </a:extLst>
        </xdr:cNvPr>
        <xdr:cNvPicPr>
          <a:picLocks noChangeAspect="1" noChangeArrowheads="1"/>
        </xdr:cNvPicPr>
      </xdr:nvPicPr>
      <xdr:blipFill>
        <a:blip xmlns:r="http://schemas.openxmlformats.org/officeDocument/2006/relationships" r:embed="rId10" cstate="print">
          <a:extLst>
            <a:ext uri="{BEBA8EAE-BF5A-486C-A8C5-ECC9F3942E4B}">
              <a14:imgProps xmlns:a14="http://schemas.microsoft.com/office/drawing/2010/main">
                <a14:imgLayer r:embed="rId11">
                  <a14:imgEffect>
                    <a14:backgroundRemoval t="0" b="89680" l="10000" r="100000"/>
                  </a14:imgEffect>
                </a14:imgLayer>
              </a14:imgProps>
            </a:ext>
            <a:ext uri="{28A0092B-C50C-407E-A947-70E740481C1C}">
              <a14:useLocalDpi xmlns:a14="http://schemas.microsoft.com/office/drawing/2010/main" val="0"/>
            </a:ext>
          </a:extLst>
        </a:blip>
        <a:srcRect/>
        <a:stretch>
          <a:fillRect/>
        </a:stretch>
      </xdr:blipFill>
      <xdr:spPr bwMode="auto">
        <a:xfrm rot="21221334">
          <a:off x="8024096" y="3888121"/>
          <a:ext cx="794305" cy="527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666369</xdr:colOff>
      <xdr:row>19</xdr:row>
      <xdr:rowOff>161557</xdr:rowOff>
    </xdr:from>
    <xdr:to>
      <xdr:col>15</xdr:col>
      <xdr:colOff>64575</xdr:colOff>
      <xdr:row>23</xdr:row>
      <xdr:rowOff>84928</xdr:rowOff>
    </xdr:to>
    <xdr:pic>
      <xdr:nvPicPr>
        <xdr:cNvPr id="21" name="Bilde 20" descr="http://www.melbye.com/melbye/frontend/mediabank/3746/13034_l.jpg">
          <a:extLst>
            <a:ext uri="{FF2B5EF4-FFF2-40B4-BE49-F238E27FC236}">
              <a16:creationId xmlns:a16="http://schemas.microsoft.com/office/drawing/2014/main" id="{96B83DF7-25B8-4182-B529-C86DC6E18364}"/>
            </a:ext>
          </a:extLst>
        </xdr:cNvPr>
        <xdr:cNvPicPr>
          <a:picLocks noChangeAspect="1" noChangeArrowheads="1"/>
        </xdr:cNvPicPr>
      </xdr:nvPicPr>
      <xdr:blipFill>
        <a:blip xmlns:r="http://schemas.openxmlformats.org/officeDocument/2006/relationships" r:embed="rId12" cstate="print">
          <a:extLst>
            <a:ext uri="{BEBA8EAE-BF5A-486C-A8C5-ECC9F3942E4B}">
              <a14:imgProps xmlns:a14="http://schemas.microsoft.com/office/drawing/2010/main">
                <a14:imgLayer r:embed="rId13">
                  <a14:imgEffect>
                    <a14:backgroundRemoval t="5654" b="89753" l="9887" r="95763"/>
                  </a14:imgEffect>
                </a14:imgLayer>
              </a14:imgProps>
            </a:ext>
            <a:ext uri="{28A0092B-C50C-407E-A947-70E740481C1C}">
              <a14:useLocalDpi xmlns:a14="http://schemas.microsoft.com/office/drawing/2010/main" val="0"/>
            </a:ext>
          </a:extLst>
        </a:blip>
        <a:srcRect/>
        <a:stretch>
          <a:fillRect/>
        </a:stretch>
      </xdr:blipFill>
      <xdr:spPr bwMode="auto">
        <a:xfrm rot="20831895">
          <a:off x="8734604" y="3837086"/>
          <a:ext cx="914586" cy="65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25792</xdr:colOff>
      <xdr:row>19</xdr:row>
      <xdr:rowOff>187721</xdr:rowOff>
    </xdr:from>
    <xdr:to>
      <xdr:col>16</xdr:col>
      <xdr:colOff>69714</xdr:colOff>
      <xdr:row>23</xdr:row>
      <xdr:rowOff>1777</xdr:rowOff>
    </xdr:to>
    <xdr:pic>
      <xdr:nvPicPr>
        <xdr:cNvPr id="22" name="Bilde 21" descr="http://www.melbye.com/melbye/frontend/mediabank/2504/2879580_l.jpg">
          <a:extLst>
            <a:ext uri="{FF2B5EF4-FFF2-40B4-BE49-F238E27FC236}">
              <a16:creationId xmlns:a16="http://schemas.microsoft.com/office/drawing/2014/main" id="{1F0471DE-8424-4D90-BE70-7BDF70296661}"/>
            </a:ext>
          </a:extLst>
        </xdr:cNvPr>
        <xdr:cNvPicPr>
          <a:picLocks noChangeAspect="1" noChangeArrowheads="1"/>
        </xdr:cNvPicPr>
      </xdr:nvPicPr>
      <xdr:blipFill>
        <a:blip xmlns:r="http://schemas.openxmlformats.org/officeDocument/2006/relationships" r:embed="rId14" cstate="print">
          <a:extLst>
            <a:ext uri="{BEBA8EAE-BF5A-486C-A8C5-ECC9F3942E4B}">
              <a14:imgProps xmlns:a14="http://schemas.microsoft.com/office/drawing/2010/main">
                <a14:imgLayer r:embed="rId15">
                  <a14:imgEffect>
                    <a14:backgroundRemoval t="3163" b="89982" l="10000" r="98875"/>
                  </a14:imgEffect>
                </a14:imgLayer>
              </a14:imgProps>
            </a:ext>
            <a:ext uri="{28A0092B-C50C-407E-A947-70E740481C1C}">
              <a14:useLocalDpi xmlns:a14="http://schemas.microsoft.com/office/drawing/2010/main" val="0"/>
            </a:ext>
          </a:extLst>
        </a:blip>
        <a:srcRect/>
        <a:stretch>
          <a:fillRect/>
        </a:stretch>
      </xdr:blipFill>
      <xdr:spPr bwMode="auto">
        <a:xfrm rot="20961630">
          <a:off x="9618027" y="3863250"/>
          <a:ext cx="802112" cy="540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49536</xdr:colOff>
      <xdr:row>26</xdr:row>
      <xdr:rowOff>105896</xdr:rowOff>
    </xdr:from>
    <xdr:to>
      <xdr:col>15</xdr:col>
      <xdr:colOff>753383</xdr:colOff>
      <xdr:row>29</xdr:row>
      <xdr:rowOff>140410</xdr:rowOff>
    </xdr:to>
    <xdr:pic>
      <xdr:nvPicPr>
        <xdr:cNvPr id="32" name="Bilde 31" descr="http://www.melbye.com/melbye/frontend/mediabank/3715/12773_l.jpg">
          <a:extLst>
            <a:ext uri="{FF2B5EF4-FFF2-40B4-BE49-F238E27FC236}">
              <a16:creationId xmlns:a16="http://schemas.microsoft.com/office/drawing/2014/main" id="{297F7DAD-B2CA-4268-AC53-D0DA1EB3C66A}"/>
            </a:ext>
          </a:extLst>
        </xdr:cNvPr>
        <xdr:cNvPicPr>
          <a:picLocks noChangeAspect="1" noChangeArrowheads="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346" b="97578" l="10452" r="89266"/>
                  </a14:imgEffect>
                </a14:imgLayer>
              </a14:imgProps>
            </a:ext>
            <a:ext uri="{28A0092B-C50C-407E-A947-70E740481C1C}">
              <a14:useLocalDpi xmlns:a14="http://schemas.microsoft.com/office/drawing/2010/main" val="0"/>
            </a:ext>
          </a:extLst>
        </a:blip>
        <a:srcRect/>
        <a:stretch>
          <a:fillRect/>
        </a:stretch>
      </xdr:blipFill>
      <xdr:spPr bwMode="auto">
        <a:xfrm>
          <a:off x="9641771" y="5092514"/>
          <a:ext cx="70003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81047</xdr:colOff>
      <xdr:row>26</xdr:row>
      <xdr:rowOff>76982</xdr:rowOff>
    </xdr:from>
    <xdr:to>
      <xdr:col>17</xdr:col>
      <xdr:colOff>258686</xdr:colOff>
      <xdr:row>29</xdr:row>
      <xdr:rowOff>110985</xdr:rowOff>
    </xdr:to>
    <xdr:pic>
      <xdr:nvPicPr>
        <xdr:cNvPr id="33" name="Bilde 32" descr="http://www.melbye.com/melbye/frontend/mediabank/4030/_l.jpg">
          <a:extLst>
            <a:ext uri="{FF2B5EF4-FFF2-40B4-BE49-F238E27FC236}">
              <a16:creationId xmlns:a16="http://schemas.microsoft.com/office/drawing/2014/main" id="{1540FADB-355C-4AD2-BEAD-08ADBA125AB4}"/>
            </a:ext>
          </a:extLst>
        </xdr:cNvPr>
        <xdr:cNvPicPr>
          <a:picLocks noChangeAspect="1" noChangeArrowheads="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10000" b="86190" l="9887" r="89831"/>
                  </a14:imgEffect>
                </a14:imgLayer>
              </a14:imgProps>
            </a:ext>
            <a:ext uri="{28A0092B-C50C-407E-A947-70E740481C1C}">
              <a14:useLocalDpi xmlns:a14="http://schemas.microsoft.com/office/drawing/2010/main" val="0"/>
            </a:ext>
          </a:extLst>
        </a:blip>
        <a:srcRect/>
        <a:stretch>
          <a:fillRect/>
        </a:stretch>
      </xdr:blipFill>
      <xdr:spPr bwMode="auto">
        <a:xfrm rot="20501936">
          <a:off x="10435282" y="5063600"/>
          <a:ext cx="935829" cy="614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711026</xdr:colOff>
      <xdr:row>35</xdr:row>
      <xdr:rowOff>146457</xdr:rowOff>
    </xdr:from>
    <xdr:to>
      <xdr:col>12</xdr:col>
      <xdr:colOff>717814</xdr:colOff>
      <xdr:row>39</xdr:row>
      <xdr:rowOff>37937</xdr:rowOff>
    </xdr:to>
    <xdr:pic>
      <xdr:nvPicPr>
        <xdr:cNvPr id="34" name="Bilde 33" descr="http://www.melbye.com/melbye/frontend/mediabank/2971/_l.jpg">
          <a:extLst>
            <a:ext uri="{FF2B5EF4-FFF2-40B4-BE49-F238E27FC236}">
              <a16:creationId xmlns:a16="http://schemas.microsoft.com/office/drawing/2014/main" id="{FDE2C68E-C894-4C89-A112-261979BC7C2C}"/>
            </a:ext>
          </a:extLst>
        </xdr:cNvPr>
        <xdr:cNvPicPr>
          <a:picLocks noChangeAspect="1" noChangeArrowheads="1"/>
        </xdr:cNvPicPr>
      </xdr:nvPicPr>
      <xdr:blipFill>
        <a:blip xmlns:r="http://schemas.openxmlformats.org/officeDocument/2006/relationships" r:embed="rId20" cstate="print">
          <a:extLst>
            <a:ext uri="{BEBA8EAE-BF5A-486C-A8C5-ECC9F3942E4B}">
              <a14:imgProps xmlns:a14="http://schemas.microsoft.com/office/drawing/2010/main">
                <a14:imgLayer r:embed="rId21">
                  <a14:imgEffect>
                    <a14:backgroundRemoval t="6920" b="93772" l="8757" r="91243"/>
                  </a14:imgEffect>
                </a14:imgLayer>
              </a14:imgProps>
            </a:ext>
            <a:ext uri="{28A0092B-C50C-407E-A947-70E740481C1C}">
              <a14:useLocalDpi xmlns:a14="http://schemas.microsoft.com/office/drawing/2010/main" val="0"/>
            </a:ext>
          </a:extLst>
        </a:blip>
        <a:srcRect/>
        <a:stretch>
          <a:fillRect/>
        </a:stretch>
      </xdr:blipFill>
      <xdr:spPr bwMode="auto">
        <a:xfrm>
          <a:off x="7255261" y="6858781"/>
          <a:ext cx="764978" cy="65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700508</xdr:colOff>
      <xdr:row>36</xdr:row>
      <xdr:rowOff>22063</xdr:rowOff>
    </xdr:from>
    <xdr:to>
      <xdr:col>16</xdr:col>
      <xdr:colOff>80796</xdr:colOff>
      <xdr:row>38</xdr:row>
      <xdr:rowOff>118931</xdr:rowOff>
    </xdr:to>
    <xdr:pic>
      <xdr:nvPicPr>
        <xdr:cNvPr id="36" name="Bilde 35" descr="http://www.melbye.com/melbye/frontend/mediabank/3772/12813_l.jpg">
          <a:extLst>
            <a:ext uri="{FF2B5EF4-FFF2-40B4-BE49-F238E27FC236}">
              <a16:creationId xmlns:a16="http://schemas.microsoft.com/office/drawing/2014/main" id="{2C4F0B64-6B39-4858-94E8-2A53F4D9BE43}"/>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ackgroundRemoval t="5198" b="92822" l="7500" r="100000"/>
                  </a14:imgEffect>
                </a14:imgLayer>
              </a14:imgProps>
            </a:ext>
            <a:ext uri="{28A0092B-C50C-407E-A947-70E740481C1C}">
              <a14:useLocalDpi xmlns:a14="http://schemas.microsoft.com/office/drawing/2010/main" val="0"/>
            </a:ext>
          </a:extLst>
        </a:blip>
        <a:srcRect/>
        <a:stretch>
          <a:fillRect/>
        </a:stretch>
      </xdr:blipFill>
      <xdr:spPr bwMode="auto">
        <a:xfrm rot="20973183">
          <a:off x="9530743" y="6924887"/>
          <a:ext cx="908098" cy="477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281609</xdr:colOff>
      <xdr:row>32</xdr:row>
      <xdr:rowOff>57979</xdr:rowOff>
    </xdr:from>
    <xdr:ext cx="184731" cy="264560"/>
    <xdr:sp macro="" textlink="">
      <xdr:nvSpPr>
        <xdr:cNvPr id="38" name="TekstSylinder 37">
          <a:extLst>
            <a:ext uri="{FF2B5EF4-FFF2-40B4-BE49-F238E27FC236}">
              <a16:creationId xmlns:a16="http://schemas.microsoft.com/office/drawing/2014/main" id="{97BAB9F2-D166-48EE-9301-259EF92D59CE}"/>
            </a:ext>
          </a:extLst>
        </xdr:cNvPr>
        <xdr:cNvSpPr txBox="1"/>
      </xdr:nvSpPr>
      <xdr:spPr>
        <a:xfrm>
          <a:off x="9873844" y="618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xdr:col>
      <xdr:colOff>107676</xdr:colOff>
      <xdr:row>23</xdr:row>
      <xdr:rowOff>8281</xdr:rowOff>
    </xdr:from>
    <xdr:ext cx="5893074" cy="436786"/>
    <xdr:sp macro="" textlink="">
      <xdr:nvSpPr>
        <xdr:cNvPr id="45" name="TekstSylinder 44">
          <a:extLst>
            <a:ext uri="{FF2B5EF4-FFF2-40B4-BE49-F238E27FC236}">
              <a16:creationId xmlns:a16="http://schemas.microsoft.com/office/drawing/2014/main" id="{89804FA7-A381-46F2-A904-F10C25A95826}"/>
            </a:ext>
          </a:extLst>
        </xdr:cNvPr>
        <xdr:cNvSpPr txBox="1"/>
      </xdr:nvSpPr>
      <xdr:spPr>
        <a:xfrm>
          <a:off x="193401" y="4532656"/>
          <a:ext cx="58930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Apparatet bestående av komponentene over er produsert i henhold til NEK-EN 61230 for å tåle kortslutningsstrømmene som er angitt nedenfor.</a:t>
          </a:r>
        </a:p>
      </xdr:txBody>
    </xdr:sp>
    <xdr:clientData/>
  </xdr:oneCellAnchor>
  <xdr:twoCellAnchor editAs="oneCell">
    <xdr:from>
      <xdr:col>13</xdr:col>
      <xdr:colOff>12886</xdr:colOff>
      <xdr:row>36</xdr:row>
      <xdr:rowOff>23861</xdr:rowOff>
    </xdr:from>
    <xdr:to>
      <xdr:col>14</xdr:col>
      <xdr:colOff>22850</xdr:colOff>
      <xdr:row>38</xdr:row>
      <xdr:rowOff>156882</xdr:rowOff>
    </xdr:to>
    <xdr:pic>
      <xdr:nvPicPr>
        <xdr:cNvPr id="46" name="Bilde 45" descr="http://www.melbye.com/melbye/frontend/mediabank/18433/2878728-2_l.jpg">
          <a:extLst>
            <a:ext uri="{FF2B5EF4-FFF2-40B4-BE49-F238E27FC236}">
              <a16:creationId xmlns:a16="http://schemas.microsoft.com/office/drawing/2014/main" id="{B530D989-A525-401B-A96B-8E19FC5F446D}"/>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8081121" y="6926685"/>
          <a:ext cx="764344" cy="51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46503</xdr:colOff>
      <xdr:row>15</xdr:row>
      <xdr:rowOff>191620</xdr:rowOff>
    </xdr:from>
    <xdr:ext cx="3068731" cy="436786"/>
    <xdr:sp macro="" textlink="">
      <xdr:nvSpPr>
        <xdr:cNvPr id="48" name="TekstSylinder 47">
          <a:extLst>
            <a:ext uri="{FF2B5EF4-FFF2-40B4-BE49-F238E27FC236}">
              <a16:creationId xmlns:a16="http://schemas.microsoft.com/office/drawing/2014/main" id="{5642E730-C541-4271-988F-97A920D62415}"/>
            </a:ext>
          </a:extLst>
        </xdr:cNvPr>
        <xdr:cNvSpPr txBox="1"/>
      </xdr:nvSpPr>
      <xdr:spPr>
        <a:xfrm>
          <a:off x="3027268" y="3318061"/>
          <a:ext cx="3068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baseline="0"/>
            <a:t> NB! Kun v</a:t>
          </a:r>
          <a:r>
            <a:rPr lang="nb-NO" sz="1100" b="1"/>
            <a:t>ed avvikende lenge på faselisse.</a:t>
          </a:r>
          <a:br>
            <a:rPr lang="nb-NO" sz="1100" b="1"/>
          </a:br>
          <a:r>
            <a:rPr lang="nb-NO" sz="1100" b="1"/>
            <a:t>Rad 16</a:t>
          </a:r>
          <a:r>
            <a:rPr lang="nb-NO" sz="1100" b="1" baseline="0"/>
            <a:t> for faselisse slettes ved bruk av dette.</a:t>
          </a:r>
          <a:endParaRPr lang="nb-NO" sz="1100" b="1"/>
        </a:p>
      </xdr:txBody>
    </xdr:sp>
    <xdr:clientData/>
  </xdr:oneCellAnchor>
  <xdr:twoCellAnchor>
    <xdr:from>
      <xdr:col>6</xdr:col>
      <xdr:colOff>0</xdr:colOff>
      <xdr:row>17</xdr:row>
      <xdr:rowOff>14359</xdr:rowOff>
    </xdr:from>
    <xdr:to>
      <xdr:col>7</xdr:col>
      <xdr:colOff>46503</xdr:colOff>
      <xdr:row>17</xdr:row>
      <xdr:rowOff>14654</xdr:rowOff>
    </xdr:to>
    <xdr:cxnSp macro="">
      <xdr:nvCxnSpPr>
        <xdr:cNvPr id="49" name="Rett pilkobling 48">
          <a:extLst>
            <a:ext uri="{FF2B5EF4-FFF2-40B4-BE49-F238E27FC236}">
              <a16:creationId xmlns:a16="http://schemas.microsoft.com/office/drawing/2014/main" id="{D4D13A30-E585-40CE-8814-A6A2B23804E9}"/>
            </a:ext>
          </a:extLst>
        </xdr:cNvPr>
        <xdr:cNvCxnSpPr>
          <a:cxnSpLocks/>
          <a:stCxn id="48" idx="1"/>
        </xdr:cNvCxnSpPr>
      </xdr:nvCxnSpPr>
      <xdr:spPr>
        <a:xfrm flipH="1">
          <a:off x="2980765" y="3544212"/>
          <a:ext cx="46503"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47066</xdr:colOff>
      <xdr:row>13</xdr:row>
      <xdr:rowOff>181726</xdr:rowOff>
    </xdr:from>
    <xdr:to>
      <xdr:col>14</xdr:col>
      <xdr:colOff>759519</xdr:colOff>
      <xdr:row>16</xdr:row>
      <xdr:rowOff>175709</xdr:rowOff>
    </xdr:to>
    <xdr:pic>
      <xdr:nvPicPr>
        <xdr:cNvPr id="50" name="Bilde 49">
          <a:extLst>
            <a:ext uri="{FF2B5EF4-FFF2-40B4-BE49-F238E27FC236}">
              <a16:creationId xmlns:a16="http://schemas.microsoft.com/office/drawing/2014/main" id="{2DA93B64-EFD5-43B3-AE7F-13971D269823}"/>
            </a:ext>
          </a:extLst>
        </xdr:cNvPr>
        <xdr:cNvPicPr>
          <a:picLocks noChangeAspect="1"/>
        </xdr:cNvPicPr>
      </xdr:nvPicPr>
      <xdr:blipFill>
        <a:blip xmlns:r="http://schemas.openxmlformats.org/officeDocument/2006/relationships" r:embed="rId25"/>
        <a:stretch>
          <a:fillRect/>
        </a:stretch>
      </xdr:blipFill>
      <xdr:spPr>
        <a:xfrm>
          <a:off x="8877301" y="2714255"/>
          <a:ext cx="712453" cy="535451"/>
        </a:xfrm>
        <a:prstGeom prst="rect">
          <a:avLst/>
        </a:prstGeom>
      </xdr:spPr>
    </xdr:pic>
    <xdr:clientData/>
  </xdr:twoCellAnchor>
  <xdr:twoCellAnchor editAs="oneCell">
    <xdr:from>
      <xdr:col>1</xdr:col>
      <xdr:colOff>19050</xdr:colOff>
      <xdr:row>3</xdr:row>
      <xdr:rowOff>85725</xdr:rowOff>
    </xdr:from>
    <xdr:to>
      <xdr:col>4</xdr:col>
      <xdr:colOff>194420</xdr:colOff>
      <xdr:row>12</xdr:row>
      <xdr:rowOff>78441</xdr:rowOff>
    </xdr:to>
    <xdr:pic>
      <xdr:nvPicPr>
        <xdr:cNvPr id="53" name="Bilde 52">
          <a:extLst>
            <a:ext uri="{FF2B5EF4-FFF2-40B4-BE49-F238E27FC236}">
              <a16:creationId xmlns:a16="http://schemas.microsoft.com/office/drawing/2014/main" id="{CEE3CD5E-8342-4B29-93FD-624CD648A29E}"/>
            </a:ext>
          </a:extLst>
        </xdr:cNvPr>
        <xdr:cNvPicPr>
          <a:picLocks noChangeAspect="1"/>
        </xdr:cNvPicPr>
      </xdr:nvPicPr>
      <xdr:blipFill>
        <a:blip xmlns:r="http://schemas.openxmlformats.org/officeDocument/2006/relationships" r:embed="rId26"/>
        <a:stretch>
          <a:fillRect/>
        </a:stretch>
      </xdr:blipFill>
      <xdr:spPr>
        <a:xfrm>
          <a:off x="108697" y="858931"/>
          <a:ext cx="1531282" cy="1808069"/>
        </a:xfrm>
        <a:prstGeom prst="rect">
          <a:avLst/>
        </a:prstGeom>
      </xdr:spPr>
    </xdr:pic>
    <xdr:clientData/>
  </xdr:twoCellAnchor>
  <xdr:twoCellAnchor>
    <xdr:from>
      <xdr:col>8</xdr:col>
      <xdr:colOff>93889</xdr:colOff>
      <xdr:row>0</xdr:row>
      <xdr:rowOff>55789</xdr:rowOff>
    </xdr:from>
    <xdr:to>
      <xdr:col>10</xdr:col>
      <xdr:colOff>1586593</xdr:colOff>
      <xdr:row>3</xdr:row>
      <xdr:rowOff>55789</xdr:rowOff>
    </xdr:to>
    <xdr:sp macro="[0]!Email_sheet" textlink="">
      <xdr:nvSpPr>
        <xdr:cNvPr id="54" name="Rektangel: avrundede hjørner 53">
          <a:extLst>
            <a:ext uri="{FF2B5EF4-FFF2-40B4-BE49-F238E27FC236}">
              <a16:creationId xmlns:a16="http://schemas.microsoft.com/office/drawing/2014/main" id="{AD57C790-47E0-4321-9882-AF8F9D768CA7}"/>
            </a:ext>
          </a:extLst>
        </xdr:cNvPr>
        <xdr:cNvSpPr/>
      </xdr:nvSpPr>
      <xdr:spPr>
        <a:xfrm>
          <a:off x="4244068" y="55789"/>
          <a:ext cx="2268311"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Bestilling forslag</a:t>
          </a:r>
        </a:p>
      </xdr:txBody>
    </xdr:sp>
    <xdr:clientData/>
  </xdr:twoCellAnchor>
  <xdr:oneCellAnchor>
    <xdr:from>
      <xdr:col>0</xdr:col>
      <xdr:colOff>1</xdr:colOff>
      <xdr:row>33</xdr:row>
      <xdr:rowOff>0</xdr:rowOff>
    </xdr:from>
    <xdr:ext cx="5905500" cy="2838451"/>
    <xdr:sp macro="" textlink="">
      <xdr:nvSpPr>
        <xdr:cNvPr id="52" name="TekstSylinder 51">
          <a:extLst>
            <a:ext uri="{FF2B5EF4-FFF2-40B4-BE49-F238E27FC236}">
              <a16:creationId xmlns:a16="http://schemas.microsoft.com/office/drawing/2014/main" id="{ABB8C2AB-8154-417D-AED6-D4B43D0F38BD}"/>
            </a:ext>
          </a:extLst>
        </xdr:cNvPr>
        <xdr:cNvSpPr txBox="1"/>
      </xdr:nvSpPr>
      <xdr:spPr>
        <a:xfrm>
          <a:off x="1" y="6577853"/>
          <a:ext cx="5905500" cy="283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800" b="1"/>
            <a:t>Bruk av jordings-</a:t>
          </a:r>
          <a:r>
            <a:rPr lang="nb-NO" sz="800" b="1" baseline="0"/>
            <a:t> og kortslutningsapparat</a:t>
          </a:r>
        </a:p>
        <a:p>
          <a:r>
            <a:rPr lang="nb-NO" sz="800" b="0" baseline="0"/>
            <a:t>For å forhindre farer ved rest-spenninger når apparatet tilkobles, skal alltid apparatet tilkobles jord før det forbindes til den anleggsdelen som skal jordes. Det skal alltid brukes isolert stang eller andre isolerte hjelpemidler ved tilkobling av faseklemmer.</a:t>
          </a:r>
        </a:p>
        <a:p>
          <a:r>
            <a:rPr lang="nb-NO" sz="800" b="0" baseline="0"/>
            <a:t>Ved frakobling følges prosedyren i omvendt rekkefølge</a:t>
          </a:r>
        </a:p>
        <a:p>
          <a:r>
            <a:rPr lang="nb-NO" sz="800" b="0" baseline="0"/>
            <a:t>Ved til- eller frakobling av faseklemme er det akseptert at det kan oppstå gnister.</a:t>
          </a:r>
        </a:p>
        <a:p>
          <a:r>
            <a:rPr lang="nb-NO" sz="800" b="0" baseline="0"/>
            <a:t>Hvis apparatet blir utsatt for en kortslutning, kan det oppstå meget kraftige bevegelser i apparatet. Dette gjelder spesielt om apparatet har kabler. Apparatet vil oppnå meget høy temperatur umiddelbart etter en kortslutning.</a:t>
          </a:r>
        </a:p>
        <a:p>
          <a:r>
            <a:rPr lang="nb-NO" sz="800" b="0" baseline="0"/>
            <a:t>Av sikkerhetsgrunner skal jordingsapparatet behandles med stor forsiktighet. Det skal grundig undersøkes visuelt før bruk. Synlige skader på klemmer, tilkoblinger, kabelisolasjon og/eller avdekking av bar leder skal anses som alvorlige defekter, og apparatet skal ikke tas i bruk. Før bruk skal kontakt flatene på klemmene undersøkes visuelt. Kontakt flatene på kontakt punktet skal børstes og være fri for smuss, maling eller korrosjon. Dette for å forsikre en god elektrisk forbindelse.</a:t>
          </a:r>
        </a:p>
        <a:p>
          <a:r>
            <a:rPr lang="nb-NO" sz="800" b="1" baseline="0"/>
            <a:t>Periodisk kontroll og vedlikehold</a:t>
          </a:r>
        </a:p>
        <a:p>
          <a:r>
            <a:rPr lang="nb-NO" sz="800" b="0" baseline="0"/>
            <a:t>Sluttbruker skal etablere egne retningslinjer for å forsikre seg om at apparatet blir kontrollert i henhold til overnevnte instrukser. Dette skal også beskrive rutine for periodisk kontroll.</a:t>
          </a:r>
        </a:p>
        <a:p>
          <a:r>
            <a:rPr lang="nb-NO" sz="800" b="0" baseline="0"/>
            <a:t>I henhold til forskriftene skal jord- og kortslutningsutstyr kontrolleres og godkjennes av kompetent person en gang i året.</a:t>
          </a:r>
        </a:p>
        <a:p>
          <a:r>
            <a:rPr lang="nb-NO" sz="800" b="0" baseline="0"/>
            <a:t>Med kompetent person menes en person som har fått dokumentert opplæring i kontroll av jord- og kortslutningsapparater.</a:t>
          </a:r>
        </a:p>
        <a:p>
          <a:r>
            <a:rPr lang="nb-NO" sz="800" b="1" baseline="0"/>
            <a:t>Reparasjon</a:t>
          </a:r>
        </a:p>
        <a:p>
          <a:r>
            <a:rPr lang="nb-NO" sz="800" b="0"/>
            <a:t>Reparasjoner</a:t>
          </a:r>
          <a:r>
            <a:rPr lang="nb-NO" sz="800" b="0" baseline="0"/>
            <a:t> skal kun utføres av leverandør eller av kompetent person under direksjon av leverandøren.</a:t>
          </a:r>
        </a:p>
        <a:p>
          <a:r>
            <a:rPr lang="nb-NO" sz="800" b="0" baseline="0"/>
            <a:t>Et apparat som har vært utsatt for kortslutning skal ikke brukes dersom det ikke med sikkerhet kan fastslås at utstyret holder opprinnelig sikkerhetsnivå. Dersom det er tvil om apparatetilstand må dette ikke brukes.</a:t>
          </a:r>
          <a:endParaRPr lang="nb-NO" sz="800" b="0"/>
        </a:p>
      </xdr:txBody>
    </xdr:sp>
    <xdr:clientData/>
  </xdr:oneCellAnchor>
  <xdr:twoCellAnchor editAs="oneCell">
    <xdr:from>
      <xdr:col>13</xdr:col>
      <xdr:colOff>750797</xdr:colOff>
      <xdr:row>35</xdr:row>
      <xdr:rowOff>168090</xdr:rowOff>
    </xdr:from>
    <xdr:to>
      <xdr:col>15</xdr:col>
      <xdr:colOff>121908</xdr:colOff>
      <xdr:row>39</xdr:row>
      <xdr:rowOff>32796</xdr:rowOff>
    </xdr:to>
    <xdr:pic>
      <xdr:nvPicPr>
        <xdr:cNvPr id="61" name="Bilde 60" descr="http://www.melbye.com/melbye/frontend/mediabank/3135/12786_l.jpg">
          <a:extLst>
            <a:ext uri="{FF2B5EF4-FFF2-40B4-BE49-F238E27FC236}">
              <a16:creationId xmlns:a16="http://schemas.microsoft.com/office/drawing/2014/main" id="{93FA469D-57B4-49A1-A094-60DC34252479}"/>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ackgroundRemoval t="4274" b="92308" l="3390" r="88136"/>
                  </a14:imgEffect>
                </a14:imgLayer>
              </a14:imgProps>
            </a:ext>
            <a:ext uri="{28A0092B-C50C-407E-A947-70E740481C1C}">
              <a14:useLocalDpi xmlns:a14="http://schemas.microsoft.com/office/drawing/2010/main" val="0"/>
            </a:ext>
          </a:extLst>
        </a:blip>
        <a:srcRect/>
        <a:stretch>
          <a:fillRect/>
        </a:stretch>
      </xdr:blipFill>
      <xdr:spPr bwMode="auto">
        <a:xfrm>
          <a:off x="8819032" y="6880414"/>
          <a:ext cx="898921" cy="622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13</xdr:col>
      <xdr:colOff>140669</xdr:colOff>
      <xdr:row>17</xdr:row>
      <xdr:rowOff>140539</xdr:rowOff>
    </xdr:to>
    <xdr:pic>
      <xdr:nvPicPr>
        <xdr:cNvPr id="28" name="Bilde 27" descr="http://www.melbye.com/melbye/frontend/mediabank/7093/12764_l.jpg">
          <a:extLst>
            <a:ext uri="{FF2B5EF4-FFF2-40B4-BE49-F238E27FC236}">
              <a16:creationId xmlns:a16="http://schemas.microsoft.com/office/drawing/2014/main" id="{C991317D-9DFA-44EB-9A19-18477B2A140A}"/>
            </a:ext>
          </a:extLst>
        </xdr:cNvPr>
        <xdr:cNvPicPr>
          <a:picLocks noChangeAspect="1" noChangeArrowheads="1"/>
        </xdr:cNvPicPr>
      </xdr:nvPicPr>
      <xdr:blipFill>
        <a:blip xmlns:r="http://schemas.openxmlformats.org/officeDocument/2006/relationships" r:embed="rId29" cstate="print">
          <a:extLst>
            <a:ext uri="{BEBA8EAE-BF5A-486C-A8C5-ECC9F3942E4B}">
              <a14:imgProps xmlns:a14="http://schemas.microsoft.com/office/drawing/2010/main">
                <a14:imgLayer r:embed="rId30">
                  <a14:imgEffect>
                    <a14:backgroundRemoval t="6780" b="89831" l="9814" r="96021"/>
                  </a14:imgEffect>
                </a14:imgLayer>
              </a14:imgProps>
            </a:ext>
            <a:ext uri="{28A0092B-C50C-407E-A947-70E740481C1C}">
              <a14:useLocalDpi xmlns:a14="http://schemas.microsoft.com/office/drawing/2010/main" val="0"/>
            </a:ext>
          </a:extLst>
        </a:blip>
        <a:srcRect/>
        <a:stretch>
          <a:fillRect/>
        </a:stretch>
      </xdr:blipFill>
      <xdr:spPr bwMode="auto">
        <a:xfrm>
          <a:off x="6656294" y="2969559"/>
          <a:ext cx="895049" cy="693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36634</xdr:colOff>
      <xdr:row>17</xdr:row>
      <xdr:rowOff>14359</xdr:rowOff>
    </xdr:from>
    <xdr:to>
      <xdr:col>7</xdr:col>
      <xdr:colOff>46503</xdr:colOff>
      <xdr:row>17</xdr:row>
      <xdr:rowOff>14654</xdr:rowOff>
    </xdr:to>
    <xdr:cxnSp macro="">
      <xdr:nvCxnSpPr>
        <xdr:cNvPr id="26" name="Rett pilkobling 25">
          <a:extLst>
            <a:ext uri="{FF2B5EF4-FFF2-40B4-BE49-F238E27FC236}">
              <a16:creationId xmlns:a16="http://schemas.microsoft.com/office/drawing/2014/main" id="{06FAEB15-026B-45B6-945E-A2FD655D2FC8}"/>
            </a:ext>
          </a:extLst>
        </xdr:cNvPr>
        <xdr:cNvCxnSpPr>
          <a:cxnSpLocks/>
        </xdr:cNvCxnSpPr>
      </xdr:nvCxnSpPr>
      <xdr:spPr>
        <a:xfrm flipH="1">
          <a:off x="3017959" y="3548134"/>
          <a:ext cx="209894"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324971</xdr:colOff>
      <xdr:row>24</xdr:row>
      <xdr:rowOff>89647</xdr:rowOff>
    </xdr:from>
    <xdr:to>
      <xdr:col>19</xdr:col>
      <xdr:colOff>369794</xdr:colOff>
      <xdr:row>26</xdr:row>
      <xdr:rowOff>112060</xdr:rowOff>
    </xdr:to>
    <xdr:cxnSp macro="">
      <xdr:nvCxnSpPr>
        <xdr:cNvPr id="11" name="Rett pilkobling 10">
          <a:extLst>
            <a:ext uri="{FF2B5EF4-FFF2-40B4-BE49-F238E27FC236}">
              <a16:creationId xmlns:a16="http://schemas.microsoft.com/office/drawing/2014/main" id="{34D11767-4965-4A7C-9B68-0EEBA2EECFC5}"/>
            </a:ext>
          </a:extLst>
        </xdr:cNvPr>
        <xdr:cNvCxnSpPr/>
      </xdr:nvCxnSpPr>
      <xdr:spPr>
        <a:xfrm flipV="1">
          <a:off x="12225618" y="4941794"/>
          <a:ext cx="44823" cy="414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85725</xdr:colOff>
      <xdr:row>3</xdr:row>
      <xdr:rowOff>38100</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2B952EB8-49B3-41F4-94C6-4EC806BD123C}"/>
            </a:ext>
          </a:extLst>
        </xdr:cNvPr>
        <xdr:cNvSpPr/>
      </xdr:nvSpPr>
      <xdr:spPr>
        <a:xfrm>
          <a:off x="85725" y="38100"/>
          <a:ext cx="115252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Tilbake</a:t>
          </a:r>
        </a:p>
      </xdr:txBody>
    </xdr:sp>
    <xdr:clientData/>
  </xdr:twoCellAnchor>
  <xdr:oneCellAnchor>
    <xdr:from>
      <xdr:col>1</xdr:col>
      <xdr:colOff>107676</xdr:colOff>
      <xdr:row>23</xdr:row>
      <xdr:rowOff>8281</xdr:rowOff>
    </xdr:from>
    <xdr:ext cx="5893074" cy="436786"/>
    <xdr:sp macro="" textlink="">
      <xdr:nvSpPr>
        <xdr:cNvPr id="34" name="TekstSylinder 33">
          <a:extLst>
            <a:ext uri="{FF2B5EF4-FFF2-40B4-BE49-F238E27FC236}">
              <a16:creationId xmlns:a16="http://schemas.microsoft.com/office/drawing/2014/main" id="{3F2435E7-7962-49CC-86A7-715E9C40D459}"/>
            </a:ext>
          </a:extLst>
        </xdr:cNvPr>
        <xdr:cNvSpPr txBox="1"/>
      </xdr:nvSpPr>
      <xdr:spPr>
        <a:xfrm>
          <a:off x="193401" y="4532656"/>
          <a:ext cx="58930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Apparatet bestående av komponentene over er produsert i henhold til NEK-EN 61230 for å tåle kortslutningsstrømmene som er angitt nedenfor.</a:t>
          </a:r>
        </a:p>
      </xdr:txBody>
    </xdr:sp>
    <xdr:clientData/>
  </xdr:oneCellAnchor>
  <xdr:twoCellAnchor editAs="oneCell">
    <xdr:from>
      <xdr:col>1</xdr:col>
      <xdr:colOff>0</xdr:colOff>
      <xdr:row>3</xdr:row>
      <xdr:rowOff>57151</xdr:rowOff>
    </xdr:from>
    <xdr:to>
      <xdr:col>4</xdr:col>
      <xdr:colOff>289672</xdr:colOff>
      <xdr:row>12</xdr:row>
      <xdr:rowOff>44824</xdr:rowOff>
    </xdr:to>
    <xdr:pic>
      <xdr:nvPicPr>
        <xdr:cNvPr id="42" name="Bilde 41">
          <a:extLst>
            <a:ext uri="{FF2B5EF4-FFF2-40B4-BE49-F238E27FC236}">
              <a16:creationId xmlns:a16="http://schemas.microsoft.com/office/drawing/2014/main" id="{2B20E462-CE65-4EAD-8EDB-B381A4729799}"/>
            </a:ext>
          </a:extLst>
        </xdr:cNvPr>
        <xdr:cNvPicPr>
          <a:picLocks noChangeAspect="1"/>
        </xdr:cNvPicPr>
      </xdr:nvPicPr>
      <xdr:blipFill>
        <a:blip xmlns:r="http://schemas.openxmlformats.org/officeDocument/2006/relationships" r:embed="rId2"/>
        <a:stretch>
          <a:fillRect/>
        </a:stretch>
      </xdr:blipFill>
      <xdr:spPr>
        <a:xfrm>
          <a:off x="89647" y="830357"/>
          <a:ext cx="1550334" cy="1814232"/>
        </a:xfrm>
        <a:prstGeom prst="rect">
          <a:avLst/>
        </a:prstGeom>
      </xdr:spPr>
    </xdr:pic>
    <xdr:clientData/>
  </xdr:twoCellAnchor>
  <xdr:twoCellAnchor>
    <xdr:from>
      <xdr:col>8</xdr:col>
      <xdr:colOff>89646</xdr:colOff>
      <xdr:row>0</xdr:row>
      <xdr:rowOff>56030</xdr:rowOff>
    </xdr:from>
    <xdr:to>
      <xdr:col>10</xdr:col>
      <xdr:colOff>1582350</xdr:colOff>
      <xdr:row>3</xdr:row>
      <xdr:rowOff>56030</xdr:rowOff>
    </xdr:to>
    <xdr:sp macro="[0]!Email_sheet" textlink="">
      <xdr:nvSpPr>
        <xdr:cNvPr id="41" name="Rektangel: avrundede hjørner 40">
          <a:extLst>
            <a:ext uri="{FF2B5EF4-FFF2-40B4-BE49-F238E27FC236}">
              <a16:creationId xmlns:a16="http://schemas.microsoft.com/office/drawing/2014/main" id="{69583F3C-A598-432C-A6CD-9448AE461032}"/>
            </a:ext>
          </a:extLst>
        </xdr:cNvPr>
        <xdr:cNvSpPr/>
      </xdr:nvSpPr>
      <xdr:spPr>
        <a:xfrm>
          <a:off x="4224617" y="56030"/>
          <a:ext cx="227711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Bestilling forslag</a:t>
          </a:r>
        </a:p>
      </xdr:txBody>
    </xdr:sp>
    <xdr:clientData/>
  </xdr:twoCellAnchor>
  <xdr:oneCellAnchor>
    <xdr:from>
      <xdr:col>15</xdr:col>
      <xdr:colOff>281609</xdr:colOff>
      <xdr:row>16</xdr:row>
      <xdr:rowOff>0</xdr:rowOff>
    </xdr:from>
    <xdr:ext cx="184731" cy="264560"/>
    <xdr:sp macro="" textlink="">
      <xdr:nvSpPr>
        <xdr:cNvPr id="57" name="TekstSylinder 56">
          <a:extLst>
            <a:ext uri="{FF2B5EF4-FFF2-40B4-BE49-F238E27FC236}">
              <a16:creationId xmlns:a16="http://schemas.microsoft.com/office/drawing/2014/main" id="{C56597DC-E533-4190-9E9C-5EB9202F98BC}"/>
            </a:ext>
          </a:extLst>
        </xdr:cNvPr>
        <xdr:cNvSpPr txBox="1"/>
      </xdr:nvSpPr>
      <xdr:spPr>
        <a:xfrm>
          <a:off x="9882809" y="6173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12</xdr:col>
      <xdr:colOff>627598</xdr:colOff>
      <xdr:row>14</xdr:row>
      <xdr:rowOff>24750</xdr:rowOff>
    </xdr:from>
    <xdr:to>
      <xdr:col>14</xdr:col>
      <xdr:colOff>175911</xdr:colOff>
      <xdr:row>17</xdr:row>
      <xdr:rowOff>194367</xdr:rowOff>
    </xdr:to>
    <xdr:pic>
      <xdr:nvPicPr>
        <xdr:cNvPr id="62" name="Bilde 61" descr="http://www.melbye.com/melbye/frontend/mediabank/7094/12765_l.jpg">
          <a:extLst>
            <a:ext uri="{FF2B5EF4-FFF2-40B4-BE49-F238E27FC236}">
              <a16:creationId xmlns:a16="http://schemas.microsoft.com/office/drawing/2014/main" id="{03449615-D250-430F-B739-EA50C2418ED3}"/>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942798" y="2606025"/>
          <a:ext cx="958013" cy="722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543231</xdr:colOff>
      <xdr:row>14</xdr:row>
      <xdr:rowOff>51013</xdr:rowOff>
    </xdr:from>
    <xdr:to>
      <xdr:col>16</xdr:col>
      <xdr:colOff>328919</xdr:colOff>
      <xdr:row>18</xdr:row>
      <xdr:rowOff>35148</xdr:rowOff>
    </xdr:to>
    <xdr:pic>
      <xdr:nvPicPr>
        <xdr:cNvPr id="63" name="Bilde 62" descr="http://www.melbye.com/melbye/frontend/mediabank/3421/_l.jpg">
          <a:extLst>
            <a:ext uri="{FF2B5EF4-FFF2-40B4-BE49-F238E27FC236}">
              <a16:creationId xmlns:a16="http://schemas.microsoft.com/office/drawing/2014/main" id="{E412FECD-7F2D-473D-B193-1E15476B462E}"/>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9382431" y="2632288"/>
          <a:ext cx="1195388" cy="7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678828</xdr:colOff>
      <xdr:row>14</xdr:row>
      <xdr:rowOff>86632</xdr:rowOff>
    </xdr:from>
    <xdr:to>
      <xdr:col>17</xdr:col>
      <xdr:colOff>197816</xdr:colOff>
      <xdr:row>18</xdr:row>
      <xdr:rowOff>24872</xdr:rowOff>
    </xdr:to>
    <xdr:pic>
      <xdr:nvPicPr>
        <xdr:cNvPr id="64" name="Bilde 63" descr="http://www.melbye.com/melbye/frontend/mediabank/2767/12819_l.jpg">
          <a:extLst>
            <a:ext uri="{FF2B5EF4-FFF2-40B4-BE49-F238E27FC236}">
              <a16:creationId xmlns:a16="http://schemas.microsoft.com/office/drawing/2014/main" id="{090F523E-9FAF-456E-96D8-17F15EA07AB0}"/>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0280028" y="2667907"/>
          <a:ext cx="928688" cy="690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684781</xdr:colOff>
      <xdr:row>19</xdr:row>
      <xdr:rowOff>126909</xdr:rowOff>
    </xdr:from>
    <xdr:to>
      <xdr:col>13</xdr:col>
      <xdr:colOff>233614</xdr:colOff>
      <xdr:row>23</xdr:row>
      <xdr:rowOff>34971</xdr:rowOff>
    </xdr:to>
    <xdr:pic>
      <xdr:nvPicPr>
        <xdr:cNvPr id="65" name="Bilde 64" descr="http://www.melbye.com/melbye/frontend/mediabank/3709/12834_l.jpg">
          <a:extLst>
            <a:ext uri="{FF2B5EF4-FFF2-40B4-BE49-F238E27FC236}">
              <a16:creationId xmlns:a16="http://schemas.microsoft.com/office/drawing/2014/main" id="{CCC3A9EA-CA8E-4A94-88FB-5AB0F6473B3D}"/>
            </a:ext>
          </a:extLst>
        </xdr:cNvPr>
        <xdr:cNvPicPr>
          <a:picLocks noChangeAspect="1" noChangeArrowheads="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237981" y="3651159"/>
          <a:ext cx="958533" cy="63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717861</xdr:colOff>
      <xdr:row>20</xdr:row>
      <xdr:rowOff>22092</xdr:rowOff>
    </xdr:from>
    <xdr:to>
      <xdr:col>14</xdr:col>
      <xdr:colOff>45316</xdr:colOff>
      <xdr:row>23</xdr:row>
      <xdr:rowOff>12129</xdr:rowOff>
    </xdr:to>
    <xdr:pic>
      <xdr:nvPicPr>
        <xdr:cNvPr id="66" name="Bilde 65" descr="http://www.melbye.com/melbye/frontend/mediabank/3196/13031_l.jpg">
          <a:extLst>
            <a:ext uri="{FF2B5EF4-FFF2-40B4-BE49-F238E27FC236}">
              <a16:creationId xmlns:a16="http://schemas.microsoft.com/office/drawing/2014/main" id="{5CE04D2E-C45F-488F-B423-99A9F358D48F}"/>
            </a:ext>
          </a:extLst>
        </xdr:cNvPr>
        <xdr:cNvPicPr>
          <a:picLocks noChangeAspect="1" noChangeArrowheads="1"/>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backgroundRemoval t="0" b="89680" l="10000" r="100000"/>
                  </a14:imgEffect>
                </a14:imgLayer>
              </a14:imgProps>
            </a:ext>
            <a:ext uri="{28A0092B-C50C-407E-A947-70E740481C1C}">
              <a14:useLocalDpi xmlns:a14="http://schemas.microsoft.com/office/drawing/2010/main" val="0"/>
            </a:ext>
          </a:extLst>
        </a:blip>
        <a:srcRect/>
        <a:stretch>
          <a:fillRect/>
        </a:stretch>
      </xdr:blipFill>
      <xdr:spPr bwMode="auto">
        <a:xfrm rot="21221334">
          <a:off x="8033061" y="3736842"/>
          <a:ext cx="794305" cy="523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666369</xdr:colOff>
      <xdr:row>19</xdr:row>
      <xdr:rowOff>161557</xdr:rowOff>
    </xdr:from>
    <xdr:to>
      <xdr:col>15</xdr:col>
      <xdr:colOff>171255</xdr:colOff>
      <xdr:row>23</xdr:row>
      <xdr:rowOff>88737</xdr:rowOff>
    </xdr:to>
    <xdr:pic>
      <xdr:nvPicPr>
        <xdr:cNvPr id="67" name="Bilde 66" descr="http://www.melbye.com/melbye/frontend/mediabank/3746/13034_l.jpg">
          <a:extLst>
            <a:ext uri="{FF2B5EF4-FFF2-40B4-BE49-F238E27FC236}">
              <a16:creationId xmlns:a16="http://schemas.microsoft.com/office/drawing/2014/main" id="{2BF7418B-7050-4376-8205-BF0A31DE6626}"/>
            </a:ext>
          </a:extLst>
        </xdr:cNvPr>
        <xdr:cNvPicPr>
          <a:picLocks noChangeAspect="1" noChangeArrowheads="1"/>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ackgroundRemoval t="5654" b="89753" l="9887" r="95763"/>
                  </a14:imgEffect>
                </a14:imgLayer>
              </a14:imgProps>
            </a:ext>
            <a:ext uri="{28A0092B-C50C-407E-A947-70E740481C1C}">
              <a14:useLocalDpi xmlns:a14="http://schemas.microsoft.com/office/drawing/2010/main" val="0"/>
            </a:ext>
          </a:extLst>
        </a:blip>
        <a:srcRect/>
        <a:stretch>
          <a:fillRect/>
        </a:stretch>
      </xdr:blipFill>
      <xdr:spPr bwMode="auto">
        <a:xfrm rot="20831895">
          <a:off x="8743569" y="3685807"/>
          <a:ext cx="914586" cy="65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25792</xdr:colOff>
      <xdr:row>19</xdr:row>
      <xdr:rowOff>187721</xdr:rowOff>
    </xdr:from>
    <xdr:to>
      <xdr:col>16</xdr:col>
      <xdr:colOff>123054</xdr:colOff>
      <xdr:row>22</xdr:row>
      <xdr:rowOff>190035</xdr:rowOff>
    </xdr:to>
    <xdr:pic>
      <xdr:nvPicPr>
        <xdr:cNvPr id="68" name="Bilde 67" descr="http://www.melbye.com/melbye/frontend/mediabank/2504/2879580_l.jpg">
          <a:extLst>
            <a:ext uri="{FF2B5EF4-FFF2-40B4-BE49-F238E27FC236}">
              <a16:creationId xmlns:a16="http://schemas.microsoft.com/office/drawing/2014/main" id="{C085D8D5-9171-4C23-BC60-38E21C89607E}"/>
            </a:ext>
          </a:extLst>
        </xdr:cNvPr>
        <xdr:cNvPicPr>
          <a:picLocks noChangeAspect="1" noChangeArrowheads="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3163" b="89982" l="10000" r="98875"/>
                  </a14:imgEffect>
                </a14:imgLayer>
              </a14:imgProps>
            </a:ext>
            <a:ext uri="{28A0092B-C50C-407E-A947-70E740481C1C}">
              <a14:useLocalDpi xmlns:a14="http://schemas.microsoft.com/office/drawing/2010/main" val="0"/>
            </a:ext>
          </a:extLst>
        </a:blip>
        <a:srcRect/>
        <a:stretch>
          <a:fillRect/>
        </a:stretch>
      </xdr:blipFill>
      <xdr:spPr bwMode="auto">
        <a:xfrm rot="20961630">
          <a:off x="9626992" y="3711971"/>
          <a:ext cx="802112" cy="535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281609</xdr:colOff>
      <xdr:row>32</xdr:row>
      <xdr:rowOff>57979</xdr:rowOff>
    </xdr:from>
    <xdr:ext cx="184731" cy="264560"/>
    <xdr:sp macro="" textlink="">
      <xdr:nvSpPr>
        <xdr:cNvPr id="72" name="TekstSylinder 71">
          <a:extLst>
            <a:ext uri="{FF2B5EF4-FFF2-40B4-BE49-F238E27FC236}">
              <a16:creationId xmlns:a16="http://schemas.microsoft.com/office/drawing/2014/main" id="{548C8435-F91F-4BF1-A485-DE5D793CC8E6}"/>
            </a:ext>
          </a:extLst>
        </xdr:cNvPr>
        <xdr:cNvSpPr txBox="1"/>
      </xdr:nvSpPr>
      <xdr:spPr>
        <a:xfrm>
          <a:off x="9882809" y="6030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14</xdr:col>
      <xdr:colOff>47066</xdr:colOff>
      <xdr:row>13</xdr:row>
      <xdr:rowOff>181726</xdr:rowOff>
    </xdr:from>
    <xdr:to>
      <xdr:col>14</xdr:col>
      <xdr:colOff>759519</xdr:colOff>
      <xdr:row>16</xdr:row>
      <xdr:rowOff>168088</xdr:rowOff>
    </xdr:to>
    <xdr:pic>
      <xdr:nvPicPr>
        <xdr:cNvPr id="74" name="Bilde 73">
          <a:extLst>
            <a:ext uri="{FF2B5EF4-FFF2-40B4-BE49-F238E27FC236}">
              <a16:creationId xmlns:a16="http://schemas.microsoft.com/office/drawing/2014/main" id="{CB5554E2-03F5-4FD6-8237-87F7268B1866}"/>
            </a:ext>
          </a:extLst>
        </xdr:cNvPr>
        <xdr:cNvPicPr>
          <a:picLocks noChangeAspect="1"/>
        </xdr:cNvPicPr>
      </xdr:nvPicPr>
      <xdr:blipFill>
        <a:blip xmlns:r="http://schemas.openxmlformats.org/officeDocument/2006/relationships" r:embed="rId17"/>
        <a:stretch>
          <a:fillRect/>
        </a:stretch>
      </xdr:blipFill>
      <xdr:spPr>
        <a:xfrm>
          <a:off x="8886266" y="2572501"/>
          <a:ext cx="712453" cy="529287"/>
        </a:xfrm>
        <a:prstGeom prst="rect">
          <a:avLst/>
        </a:prstGeom>
      </xdr:spPr>
    </xdr:pic>
    <xdr:clientData/>
  </xdr:twoCellAnchor>
  <xdr:oneCellAnchor>
    <xdr:from>
      <xdr:col>0</xdr:col>
      <xdr:colOff>0</xdr:colOff>
      <xdr:row>33</xdr:row>
      <xdr:rowOff>0</xdr:rowOff>
    </xdr:from>
    <xdr:ext cx="5905500" cy="2838451"/>
    <xdr:sp macro="" textlink="">
      <xdr:nvSpPr>
        <xdr:cNvPr id="25" name="TekstSylinder 24">
          <a:extLst>
            <a:ext uri="{FF2B5EF4-FFF2-40B4-BE49-F238E27FC236}">
              <a16:creationId xmlns:a16="http://schemas.microsoft.com/office/drawing/2014/main" id="{B876D92B-A20C-4334-ADE9-50BE33D805F1}"/>
            </a:ext>
          </a:extLst>
        </xdr:cNvPr>
        <xdr:cNvSpPr txBox="1"/>
      </xdr:nvSpPr>
      <xdr:spPr>
        <a:xfrm>
          <a:off x="0" y="6577853"/>
          <a:ext cx="5905500" cy="283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800" b="1"/>
            <a:t>Bruk av jordings-</a:t>
          </a:r>
          <a:r>
            <a:rPr lang="nb-NO" sz="800" b="1" baseline="0"/>
            <a:t> og kortslutningsapparat</a:t>
          </a:r>
        </a:p>
        <a:p>
          <a:r>
            <a:rPr lang="nb-NO" sz="800" b="0" baseline="0"/>
            <a:t>For å forhindre farer ved rest-spenninger når apparatet tilkobles, skal alltid apparatet tilkobles jord før det forbindes til den anleggsdelen som skal jordes. Det skal alltid brukes isolert stang eller andre isolerte hjelpemidler ved tilkobling av faseklemmer.</a:t>
          </a:r>
        </a:p>
        <a:p>
          <a:r>
            <a:rPr lang="nb-NO" sz="800" b="0" baseline="0"/>
            <a:t>Ved frakobling følges prosedyren i omvendt rekkefølge</a:t>
          </a:r>
        </a:p>
        <a:p>
          <a:r>
            <a:rPr lang="nb-NO" sz="800" b="0" baseline="0"/>
            <a:t>Ved til- eller frakobling av faseklemme er det akseptert at det kan oppstå gnister.</a:t>
          </a:r>
        </a:p>
        <a:p>
          <a:r>
            <a:rPr lang="nb-NO" sz="800" b="0" baseline="0"/>
            <a:t>Hvis apparatet blir utsatt for en kortslutning, kan det oppstå meget kraftige bevegelser i apparatet. Dette gjelder spesielt om apparatet har kabler. Apparatet vil oppnå meget høy temperatur umiddelbart etter en kortslutning.</a:t>
          </a:r>
        </a:p>
        <a:p>
          <a:r>
            <a:rPr lang="nb-NO" sz="800" b="0" baseline="0"/>
            <a:t>Av sikkerhetsgrunner skal jordingsapparatet behandles med stor forsiktighet. Det skal grundig undersøkes visuelt før bruk. Synlige skader på klemmer, tilkoblinger, kabelisolasjon og/eller avdekking av bar leder skal anses som alvorlige defekter, og apparatet skal ikke tas i bruk. Før bruk skal kontakt flatene på klemmene undersøkes visuelt. Kontakt flatene på kontakt punktet skal børstes og være fri for smuss, maling eller korrosjon. Dette for å forsikre en god elektrisk forbindelse.</a:t>
          </a:r>
        </a:p>
        <a:p>
          <a:r>
            <a:rPr lang="nb-NO" sz="800" b="1" baseline="0"/>
            <a:t>Periodisk kontroll og vedlikehold</a:t>
          </a:r>
        </a:p>
        <a:p>
          <a:r>
            <a:rPr lang="nb-NO" sz="800" b="0" baseline="0"/>
            <a:t>Sluttbruker skal etablere egne retningslinjer for å forsikre seg om at apparatet blir kontrollert i henhold til overnevnte instrukser. Dette skal også beskrive rutine for periodisk kontroll.</a:t>
          </a:r>
        </a:p>
        <a:p>
          <a:r>
            <a:rPr lang="nb-NO" sz="800" b="0" baseline="0"/>
            <a:t>I henhold til forskriftene skal jord- og kortslutningsutstyr kontrolleres og godkjennes av kompetent person en gang i året.</a:t>
          </a:r>
        </a:p>
        <a:p>
          <a:r>
            <a:rPr lang="nb-NO" sz="800" b="0" baseline="0"/>
            <a:t>Med kompetent person menes en person som har fått dokumentert opplæring i kontroll av jord- og kortslutningsapparater.</a:t>
          </a:r>
        </a:p>
        <a:p>
          <a:r>
            <a:rPr lang="nb-NO" sz="800" b="1" baseline="0"/>
            <a:t>Reparasjon</a:t>
          </a:r>
        </a:p>
        <a:p>
          <a:r>
            <a:rPr lang="nb-NO" sz="800" b="0"/>
            <a:t>Reparasjoner</a:t>
          </a:r>
          <a:r>
            <a:rPr lang="nb-NO" sz="800" b="0" baseline="0"/>
            <a:t> skal kun utføres av leverandør eller av kompetent person under direksjon av leverandøren.</a:t>
          </a:r>
        </a:p>
        <a:p>
          <a:r>
            <a:rPr lang="nb-NO" sz="800" b="0" baseline="0"/>
            <a:t>Et apparat som har vært utsatt for kortslutning skal ikke brukes dersom det ikke med sikkerhet kan fastslås at utstyret holder opprinnelig sikkerhetsnivå. Dersom det er tvil om apparatetilstand må dette ikke brukes.</a:t>
          </a:r>
          <a:endParaRPr lang="nb-NO" sz="800" b="0"/>
        </a:p>
      </xdr:txBody>
    </xdr:sp>
    <xdr:clientData/>
  </xdr:oneCellAnchor>
  <xdr:twoCellAnchor editAs="oneCell">
    <xdr:from>
      <xdr:col>12</xdr:col>
      <xdr:colOff>0</xdr:colOff>
      <xdr:row>14</xdr:row>
      <xdr:rowOff>0</xdr:rowOff>
    </xdr:from>
    <xdr:to>
      <xdr:col>13</xdr:col>
      <xdr:colOff>133049</xdr:colOff>
      <xdr:row>17</xdr:row>
      <xdr:rowOff>132919</xdr:rowOff>
    </xdr:to>
    <xdr:pic>
      <xdr:nvPicPr>
        <xdr:cNvPr id="29" name="Bilde 28" descr="http://www.melbye.com/melbye/frontend/mediabank/7093/12764_l.jpg">
          <a:extLst>
            <a:ext uri="{FF2B5EF4-FFF2-40B4-BE49-F238E27FC236}">
              <a16:creationId xmlns:a16="http://schemas.microsoft.com/office/drawing/2014/main" id="{78F4CA84-0675-4CDE-B21C-F5E38542FDC0}"/>
            </a:ext>
          </a:extLst>
        </xdr:cNvPr>
        <xdr:cNvPicPr>
          <a:picLocks noChangeAspect="1" noChangeArrowheads="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6780" b="89831" l="9814" r="96021"/>
                  </a14:imgEffect>
                </a14:imgLayer>
              </a14:imgProps>
            </a:ext>
            <a:ext uri="{28A0092B-C50C-407E-A947-70E740481C1C}">
              <a14:useLocalDpi xmlns:a14="http://schemas.microsoft.com/office/drawing/2010/main" val="0"/>
            </a:ext>
          </a:extLst>
        </a:blip>
        <a:srcRect/>
        <a:stretch>
          <a:fillRect/>
        </a:stretch>
      </xdr:blipFill>
      <xdr:spPr bwMode="auto">
        <a:xfrm>
          <a:off x="6656294" y="2969559"/>
          <a:ext cx="895049" cy="693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46503</xdr:colOff>
      <xdr:row>15</xdr:row>
      <xdr:rowOff>191620</xdr:rowOff>
    </xdr:from>
    <xdr:ext cx="3068731" cy="436786"/>
    <xdr:sp macro="" textlink="">
      <xdr:nvSpPr>
        <xdr:cNvPr id="46" name="TekstSylinder 45">
          <a:extLst>
            <a:ext uri="{FF2B5EF4-FFF2-40B4-BE49-F238E27FC236}">
              <a16:creationId xmlns:a16="http://schemas.microsoft.com/office/drawing/2014/main" id="{990C9025-EEEC-4564-9040-F139491DC09C}"/>
            </a:ext>
          </a:extLst>
        </xdr:cNvPr>
        <xdr:cNvSpPr txBox="1"/>
      </xdr:nvSpPr>
      <xdr:spPr>
        <a:xfrm>
          <a:off x="3427878" y="3325345"/>
          <a:ext cx="3068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baseline="0"/>
            <a:t> NB! Kun v</a:t>
          </a:r>
          <a:r>
            <a:rPr lang="nb-NO" sz="1100" b="1"/>
            <a:t>ed avvikende lenge på faselisse.</a:t>
          </a:r>
          <a:br>
            <a:rPr lang="nb-NO" sz="1100" b="1"/>
          </a:br>
          <a:r>
            <a:rPr lang="nb-NO" sz="1100" b="1">
              <a:solidFill>
                <a:schemeClr val="tx1"/>
              </a:solidFill>
              <a:effectLst/>
              <a:latin typeface="+mn-lt"/>
              <a:ea typeface="+mn-ea"/>
              <a:cs typeface="+mn-cs"/>
            </a:rPr>
            <a:t>Rad 16</a:t>
          </a:r>
          <a:r>
            <a:rPr lang="nb-NO" sz="1100" b="1" baseline="0">
              <a:solidFill>
                <a:schemeClr val="tx1"/>
              </a:solidFill>
              <a:effectLst/>
              <a:latin typeface="+mn-lt"/>
              <a:ea typeface="+mn-ea"/>
              <a:cs typeface="+mn-cs"/>
            </a:rPr>
            <a:t> for faselisse slettes ved bruk av dette.</a:t>
          </a:r>
          <a:endParaRPr lang="nb-NO" sz="1100" b="1"/>
        </a:p>
      </xdr:txBody>
    </xdr:sp>
    <xdr:clientData/>
  </xdr:oneCellAnchor>
  <xdr:twoCellAnchor>
    <xdr:from>
      <xdr:col>6</xdr:col>
      <xdr:colOff>36634</xdr:colOff>
      <xdr:row>17</xdr:row>
      <xdr:rowOff>14359</xdr:rowOff>
    </xdr:from>
    <xdr:to>
      <xdr:col>7</xdr:col>
      <xdr:colOff>46503</xdr:colOff>
      <xdr:row>17</xdr:row>
      <xdr:rowOff>14654</xdr:rowOff>
    </xdr:to>
    <xdr:cxnSp macro="">
      <xdr:nvCxnSpPr>
        <xdr:cNvPr id="47" name="Rett pilkobling 46">
          <a:extLst>
            <a:ext uri="{FF2B5EF4-FFF2-40B4-BE49-F238E27FC236}">
              <a16:creationId xmlns:a16="http://schemas.microsoft.com/office/drawing/2014/main" id="{F824F5E4-4E59-41FC-A5A5-8C25907802E1}"/>
            </a:ext>
          </a:extLst>
        </xdr:cNvPr>
        <xdr:cNvCxnSpPr>
          <a:stCxn id="46" idx="1"/>
        </xdr:cNvCxnSpPr>
      </xdr:nvCxnSpPr>
      <xdr:spPr>
        <a:xfrm flipH="1">
          <a:off x="3017959" y="3548134"/>
          <a:ext cx="409919"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36634</xdr:colOff>
      <xdr:row>17</xdr:row>
      <xdr:rowOff>14359</xdr:rowOff>
    </xdr:from>
    <xdr:to>
      <xdr:col>7</xdr:col>
      <xdr:colOff>46503</xdr:colOff>
      <xdr:row>17</xdr:row>
      <xdr:rowOff>14654</xdr:rowOff>
    </xdr:to>
    <xdr:cxnSp macro="">
      <xdr:nvCxnSpPr>
        <xdr:cNvPr id="26" name="Rett pilkobling 25">
          <a:extLst>
            <a:ext uri="{FF2B5EF4-FFF2-40B4-BE49-F238E27FC236}">
              <a16:creationId xmlns:a16="http://schemas.microsoft.com/office/drawing/2014/main" id="{1C6FA48D-CAF8-4E1A-9C69-CA7730B1D2A6}"/>
            </a:ext>
          </a:extLst>
        </xdr:cNvPr>
        <xdr:cNvCxnSpPr>
          <a:cxnSpLocks/>
        </xdr:cNvCxnSpPr>
      </xdr:nvCxnSpPr>
      <xdr:spPr>
        <a:xfrm flipH="1">
          <a:off x="3017959" y="3548134"/>
          <a:ext cx="209894"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30</xdr:row>
      <xdr:rowOff>0</xdr:rowOff>
    </xdr:from>
    <xdr:to>
      <xdr:col>13</xdr:col>
      <xdr:colOff>280974</xdr:colOff>
      <xdr:row>33</xdr:row>
      <xdr:rowOff>84245</xdr:rowOff>
    </xdr:to>
    <xdr:pic>
      <xdr:nvPicPr>
        <xdr:cNvPr id="27" name="Bilde 26" descr="http://www.melbye.com/melbye/frontend/mediabank/3016/12814_l.jpg">
          <a:extLst>
            <a:ext uri="{FF2B5EF4-FFF2-40B4-BE49-F238E27FC236}">
              <a16:creationId xmlns:a16="http://schemas.microsoft.com/office/drawing/2014/main" id="{9246F0E5-654D-46CB-84D7-7C98544EB34D}"/>
            </a:ext>
          </a:extLst>
        </xdr:cNvPr>
        <xdr:cNvPicPr>
          <a:picLocks noChangeAspect="1" noChangeArrowheads="1"/>
        </xdr:cNvPicPr>
      </xdr:nvPicPr>
      <xdr:blipFill>
        <a:blip xmlns:r="http://schemas.openxmlformats.org/officeDocument/2006/relationships" r:embed="rId20" cstate="print">
          <a:extLst>
            <a:ext uri="{BEBA8EAE-BF5A-486C-A8C5-ECC9F3942E4B}">
              <a14:imgProps xmlns:a14="http://schemas.microsoft.com/office/drawing/2010/main">
                <a14:imgLayer r:embed="rId21">
                  <a14:imgEffect>
                    <a14:backgroundRemoval t="9402" b="91453" l="3672" r="95198"/>
                  </a14:imgEffect>
                </a14:imgLayer>
              </a14:imgProps>
            </a:ext>
            <a:ext uri="{28A0092B-C50C-407E-A947-70E740481C1C}">
              <a14:useLocalDpi xmlns:a14="http://schemas.microsoft.com/office/drawing/2010/main" val="0"/>
            </a:ext>
          </a:extLst>
        </a:blip>
        <a:srcRect/>
        <a:stretch>
          <a:fillRect/>
        </a:stretch>
      </xdr:blipFill>
      <xdr:spPr bwMode="auto">
        <a:xfrm rot="10648492">
          <a:off x="6656294" y="6028765"/>
          <a:ext cx="1042974" cy="678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85725</xdr:colOff>
      <xdr:row>3</xdr:row>
      <xdr:rowOff>38100</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6552BF68-E1AB-4736-9537-BE3F553B21FC}"/>
            </a:ext>
          </a:extLst>
        </xdr:cNvPr>
        <xdr:cNvSpPr/>
      </xdr:nvSpPr>
      <xdr:spPr>
        <a:xfrm>
          <a:off x="85725" y="38100"/>
          <a:ext cx="115252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Tilbake</a:t>
          </a:r>
        </a:p>
      </xdr:txBody>
    </xdr:sp>
    <xdr:clientData/>
  </xdr:twoCellAnchor>
  <xdr:oneCellAnchor>
    <xdr:from>
      <xdr:col>1</xdr:col>
      <xdr:colOff>107676</xdr:colOff>
      <xdr:row>23</xdr:row>
      <xdr:rowOff>8281</xdr:rowOff>
    </xdr:from>
    <xdr:ext cx="5893074" cy="436786"/>
    <xdr:sp macro="" textlink="">
      <xdr:nvSpPr>
        <xdr:cNvPr id="34" name="TekstSylinder 33">
          <a:extLst>
            <a:ext uri="{FF2B5EF4-FFF2-40B4-BE49-F238E27FC236}">
              <a16:creationId xmlns:a16="http://schemas.microsoft.com/office/drawing/2014/main" id="{6B1014B1-2470-4E70-A14A-11E74E6FDECF}"/>
            </a:ext>
          </a:extLst>
        </xdr:cNvPr>
        <xdr:cNvSpPr txBox="1"/>
      </xdr:nvSpPr>
      <xdr:spPr>
        <a:xfrm>
          <a:off x="193401" y="4532656"/>
          <a:ext cx="58930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Apparatet bestående av komponentene over er produsert i henhold til NEK-EN 61230 for å tåle kortslutningsstrømmene som er angitt nedenfor.</a:t>
          </a:r>
        </a:p>
      </xdr:txBody>
    </xdr:sp>
    <xdr:clientData/>
  </xdr:oneCellAnchor>
  <xdr:twoCellAnchor editAs="oneCell">
    <xdr:from>
      <xdr:col>1</xdr:col>
      <xdr:colOff>9525</xdr:colOff>
      <xdr:row>3</xdr:row>
      <xdr:rowOff>123825</xdr:rowOff>
    </xdr:from>
    <xdr:to>
      <xdr:col>4</xdr:col>
      <xdr:colOff>175373</xdr:colOff>
      <xdr:row>12</xdr:row>
      <xdr:rowOff>89647</xdr:rowOff>
    </xdr:to>
    <xdr:pic>
      <xdr:nvPicPr>
        <xdr:cNvPr id="42" name="Bilde 41">
          <a:extLst>
            <a:ext uri="{FF2B5EF4-FFF2-40B4-BE49-F238E27FC236}">
              <a16:creationId xmlns:a16="http://schemas.microsoft.com/office/drawing/2014/main" id="{4B8EA6DF-5B9C-496D-8081-E14A517EE2EE}"/>
            </a:ext>
          </a:extLst>
        </xdr:cNvPr>
        <xdr:cNvPicPr>
          <a:picLocks noChangeAspect="1"/>
        </xdr:cNvPicPr>
      </xdr:nvPicPr>
      <xdr:blipFill>
        <a:blip xmlns:r="http://schemas.openxmlformats.org/officeDocument/2006/relationships" r:embed="rId2"/>
        <a:stretch>
          <a:fillRect/>
        </a:stretch>
      </xdr:blipFill>
      <xdr:spPr>
        <a:xfrm>
          <a:off x="99172" y="897031"/>
          <a:ext cx="1521760" cy="1792381"/>
        </a:xfrm>
        <a:prstGeom prst="rect">
          <a:avLst/>
        </a:prstGeom>
      </xdr:spPr>
    </xdr:pic>
    <xdr:clientData/>
  </xdr:twoCellAnchor>
  <xdr:twoCellAnchor>
    <xdr:from>
      <xdr:col>8</xdr:col>
      <xdr:colOff>112059</xdr:colOff>
      <xdr:row>0</xdr:row>
      <xdr:rowOff>56029</xdr:rowOff>
    </xdr:from>
    <xdr:to>
      <xdr:col>10</xdr:col>
      <xdr:colOff>1604763</xdr:colOff>
      <xdr:row>3</xdr:row>
      <xdr:rowOff>56029</xdr:rowOff>
    </xdr:to>
    <xdr:sp macro="[0]!Email_sheet" textlink="">
      <xdr:nvSpPr>
        <xdr:cNvPr id="43" name="Rektangel: avrundede hjørner 42">
          <a:extLst>
            <a:ext uri="{FF2B5EF4-FFF2-40B4-BE49-F238E27FC236}">
              <a16:creationId xmlns:a16="http://schemas.microsoft.com/office/drawing/2014/main" id="{F6C85E46-2DD3-4494-9E83-CC85C4D575CA}"/>
            </a:ext>
          </a:extLst>
        </xdr:cNvPr>
        <xdr:cNvSpPr/>
      </xdr:nvSpPr>
      <xdr:spPr>
        <a:xfrm>
          <a:off x="4247030" y="56029"/>
          <a:ext cx="227711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Bestilling forslag</a:t>
          </a:r>
        </a:p>
      </xdr:txBody>
    </xdr:sp>
    <xdr:clientData/>
  </xdr:twoCellAnchor>
  <xdr:twoCellAnchor editAs="oneCell">
    <xdr:from>
      <xdr:col>12</xdr:col>
      <xdr:colOff>627598</xdr:colOff>
      <xdr:row>14</xdr:row>
      <xdr:rowOff>24750</xdr:rowOff>
    </xdr:from>
    <xdr:to>
      <xdr:col>14</xdr:col>
      <xdr:colOff>61611</xdr:colOff>
      <xdr:row>17</xdr:row>
      <xdr:rowOff>194367</xdr:rowOff>
    </xdr:to>
    <xdr:pic>
      <xdr:nvPicPr>
        <xdr:cNvPr id="46" name="Bilde 45" descr="http://www.melbye.com/melbye/frontend/mediabank/7094/12765_l.jpg">
          <a:extLst>
            <a:ext uri="{FF2B5EF4-FFF2-40B4-BE49-F238E27FC236}">
              <a16:creationId xmlns:a16="http://schemas.microsoft.com/office/drawing/2014/main" id="{ED40ADB1-17A9-409E-8462-C8DD8DB2E86B}"/>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942798" y="2748900"/>
          <a:ext cx="958013" cy="722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543231</xdr:colOff>
      <xdr:row>14</xdr:row>
      <xdr:rowOff>51013</xdr:rowOff>
    </xdr:from>
    <xdr:to>
      <xdr:col>16</xdr:col>
      <xdr:colOff>214619</xdr:colOff>
      <xdr:row>18</xdr:row>
      <xdr:rowOff>35148</xdr:rowOff>
    </xdr:to>
    <xdr:pic>
      <xdr:nvPicPr>
        <xdr:cNvPr id="47" name="Bilde 46" descr="http://www.melbye.com/melbye/frontend/mediabank/3421/_l.jpg">
          <a:extLst>
            <a:ext uri="{FF2B5EF4-FFF2-40B4-BE49-F238E27FC236}">
              <a16:creationId xmlns:a16="http://schemas.microsoft.com/office/drawing/2014/main" id="{BD85FE00-DD9B-4F07-88E7-67A84C9BB401}"/>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9382431" y="2775163"/>
          <a:ext cx="1195388" cy="7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678828</xdr:colOff>
      <xdr:row>14</xdr:row>
      <xdr:rowOff>86632</xdr:rowOff>
    </xdr:from>
    <xdr:to>
      <xdr:col>17</xdr:col>
      <xdr:colOff>83516</xdr:colOff>
      <xdr:row>18</xdr:row>
      <xdr:rowOff>24872</xdr:rowOff>
    </xdr:to>
    <xdr:pic>
      <xdr:nvPicPr>
        <xdr:cNvPr id="48" name="Bilde 47" descr="http://www.melbye.com/melbye/frontend/mediabank/2767/12819_l.jpg">
          <a:extLst>
            <a:ext uri="{FF2B5EF4-FFF2-40B4-BE49-F238E27FC236}">
              <a16:creationId xmlns:a16="http://schemas.microsoft.com/office/drawing/2014/main" id="{5B872CEE-3A37-4EF6-8C28-6857C607F54F}"/>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0280028" y="2810782"/>
          <a:ext cx="928688" cy="690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684781</xdr:colOff>
      <xdr:row>19</xdr:row>
      <xdr:rowOff>126909</xdr:rowOff>
    </xdr:from>
    <xdr:to>
      <xdr:col>13</xdr:col>
      <xdr:colOff>119314</xdr:colOff>
      <xdr:row>23</xdr:row>
      <xdr:rowOff>34971</xdr:rowOff>
    </xdr:to>
    <xdr:pic>
      <xdr:nvPicPr>
        <xdr:cNvPr id="49" name="Bilde 48" descr="http://www.melbye.com/melbye/frontend/mediabank/3709/12834_l.jpg">
          <a:extLst>
            <a:ext uri="{FF2B5EF4-FFF2-40B4-BE49-F238E27FC236}">
              <a16:creationId xmlns:a16="http://schemas.microsoft.com/office/drawing/2014/main" id="{DE68393A-33A1-4922-A2B3-4ACE0B2EAB06}"/>
            </a:ext>
          </a:extLst>
        </xdr:cNvPr>
        <xdr:cNvPicPr>
          <a:picLocks noChangeAspect="1" noChangeArrowheads="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237981" y="3794034"/>
          <a:ext cx="958533" cy="63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717861</xdr:colOff>
      <xdr:row>20</xdr:row>
      <xdr:rowOff>22092</xdr:rowOff>
    </xdr:from>
    <xdr:to>
      <xdr:col>13</xdr:col>
      <xdr:colOff>750166</xdr:colOff>
      <xdr:row>23</xdr:row>
      <xdr:rowOff>12129</xdr:rowOff>
    </xdr:to>
    <xdr:pic>
      <xdr:nvPicPr>
        <xdr:cNvPr id="50" name="Bilde 49" descr="http://www.melbye.com/melbye/frontend/mediabank/3196/13031_l.jpg">
          <a:extLst>
            <a:ext uri="{FF2B5EF4-FFF2-40B4-BE49-F238E27FC236}">
              <a16:creationId xmlns:a16="http://schemas.microsoft.com/office/drawing/2014/main" id="{1FE3A46A-C6E8-4296-8F25-BF153B3D2D01}"/>
            </a:ext>
          </a:extLst>
        </xdr:cNvPr>
        <xdr:cNvPicPr>
          <a:picLocks noChangeAspect="1" noChangeArrowheads="1"/>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backgroundRemoval t="0" b="89680" l="10000" r="100000"/>
                  </a14:imgEffect>
                </a14:imgLayer>
              </a14:imgProps>
            </a:ext>
            <a:ext uri="{28A0092B-C50C-407E-A947-70E740481C1C}">
              <a14:useLocalDpi xmlns:a14="http://schemas.microsoft.com/office/drawing/2010/main" val="0"/>
            </a:ext>
          </a:extLst>
        </a:blip>
        <a:srcRect/>
        <a:stretch>
          <a:fillRect/>
        </a:stretch>
      </xdr:blipFill>
      <xdr:spPr bwMode="auto">
        <a:xfrm rot="21221334">
          <a:off x="8033061" y="3879717"/>
          <a:ext cx="794305" cy="523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666369</xdr:colOff>
      <xdr:row>19</xdr:row>
      <xdr:rowOff>161557</xdr:rowOff>
    </xdr:from>
    <xdr:to>
      <xdr:col>15</xdr:col>
      <xdr:colOff>56955</xdr:colOff>
      <xdr:row>23</xdr:row>
      <xdr:rowOff>88737</xdr:rowOff>
    </xdr:to>
    <xdr:pic>
      <xdr:nvPicPr>
        <xdr:cNvPr id="51" name="Bilde 50" descr="http://www.melbye.com/melbye/frontend/mediabank/3746/13034_l.jpg">
          <a:extLst>
            <a:ext uri="{FF2B5EF4-FFF2-40B4-BE49-F238E27FC236}">
              <a16:creationId xmlns:a16="http://schemas.microsoft.com/office/drawing/2014/main" id="{A5F89CA9-E1B2-4D29-8757-E8E410EE3B14}"/>
            </a:ext>
          </a:extLst>
        </xdr:cNvPr>
        <xdr:cNvPicPr>
          <a:picLocks noChangeAspect="1" noChangeArrowheads="1"/>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ackgroundRemoval t="5654" b="89753" l="9887" r="95763"/>
                  </a14:imgEffect>
                </a14:imgLayer>
              </a14:imgProps>
            </a:ext>
            <a:ext uri="{28A0092B-C50C-407E-A947-70E740481C1C}">
              <a14:useLocalDpi xmlns:a14="http://schemas.microsoft.com/office/drawing/2010/main" val="0"/>
            </a:ext>
          </a:extLst>
        </a:blip>
        <a:srcRect/>
        <a:stretch>
          <a:fillRect/>
        </a:stretch>
      </xdr:blipFill>
      <xdr:spPr bwMode="auto">
        <a:xfrm rot="20831895">
          <a:off x="8743569" y="3828682"/>
          <a:ext cx="914586" cy="65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25792</xdr:colOff>
      <xdr:row>19</xdr:row>
      <xdr:rowOff>187721</xdr:rowOff>
    </xdr:from>
    <xdr:to>
      <xdr:col>16</xdr:col>
      <xdr:colOff>65904</xdr:colOff>
      <xdr:row>22</xdr:row>
      <xdr:rowOff>190035</xdr:rowOff>
    </xdr:to>
    <xdr:pic>
      <xdr:nvPicPr>
        <xdr:cNvPr id="52" name="Bilde 51" descr="http://www.melbye.com/melbye/frontend/mediabank/2504/2879580_l.jpg">
          <a:extLst>
            <a:ext uri="{FF2B5EF4-FFF2-40B4-BE49-F238E27FC236}">
              <a16:creationId xmlns:a16="http://schemas.microsoft.com/office/drawing/2014/main" id="{2AA4244E-0ED1-43D1-A54E-90443FB68F78}"/>
            </a:ext>
          </a:extLst>
        </xdr:cNvPr>
        <xdr:cNvPicPr>
          <a:picLocks noChangeAspect="1" noChangeArrowheads="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3163" b="89982" l="10000" r="98875"/>
                  </a14:imgEffect>
                </a14:imgLayer>
              </a14:imgProps>
            </a:ext>
            <a:ext uri="{28A0092B-C50C-407E-A947-70E740481C1C}">
              <a14:useLocalDpi xmlns:a14="http://schemas.microsoft.com/office/drawing/2010/main" val="0"/>
            </a:ext>
          </a:extLst>
        </a:blip>
        <a:srcRect/>
        <a:stretch>
          <a:fillRect/>
        </a:stretch>
      </xdr:blipFill>
      <xdr:spPr bwMode="auto">
        <a:xfrm rot="20961630">
          <a:off x="9626992" y="3854846"/>
          <a:ext cx="802112" cy="535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49536</xdr:colOff>
      <xdr:row>26</xdr:row>
      <xdr:rowOff>105896</xdr:rowOff>
    </xdr:from>
    <xdr:to>
      <xdr:col>15</xdr:col>
      <xdr:colOff>749573</xdr:colOff>
      <xdr:row>29</xdr:row>
      <xdr:rowOff>132790</xdr:rowOff>
    </xdr:to>
    <xdr:pic>
      <xdr:nvPicPr>
        <xdr:cNvPr id="53" name="Bilde 52" descr="http://www.melbye.com/melbye/frontend/mediabank/3715/12773_l.jpg">
          <a:extLst>
            <a:ext uri="{FF2B5EF4-FFF2-40B4-BE49-F238E27FC236}">
              <a16:creationId xmlns:a16="http://schemas.microsoft.com/office/drawing/2014/main" id="{B1EB3A49-7A03-43D6-B722-A87EF037633C}"/>
            </a:ext>
          </a:extLst>
        </xdr:cNvPr>
        <xdr:cNvPicPr>
          <a:picLocks noChangeAspect="1" noChangeArrowheads="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346" b="97578" l="10452" r="89266"/>
                  </a14:imgEffect>
                </a14:imgLayer>
              </a14:imgProps>
            </a:ext>
            <a:ext uri="{28A0092B-C50C-407E-A947-70E740481C1C}">
              <a14:useLocalDpi xmlns:a14="http://schemas.microsoft.com/office/drawing/2010/main" val="0"/>
            </a:ext>
          </a:extLst>
        </a:blip>
        <a:srcRect/>
        <a:stretch>
          <a:fillRect/>
        </a:stretch>
      </xdr:blipFill>
      <xdr:spPr bwMode="auto">
        <a:xfrm>
          <a:off x="9650736" y="5077946"/>
          <a:ext cx="70003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81047</xdr:colOff>
      <xdr:row>26</xdr:row>
      <xdr:rowOff>76982</xdr:rowOff>
    </xdr:from>
    <xdr:to>
      <xdr:col>17</xdr:col>
      <xdr:colOff>254876</xdr:colOff>
      <xdr:row>29</xdr:row>
      <xdr:rowOff>109080</xdr:rowOff>
    </xdr:to>
    <xdr:pic>
      <xdr:nvPicPr>
        <xdr:cNvPr id="54" name="Bilde 53" descr="http://www.melbye.com/melbye/frontend/mediabank/4030/_l.jpg">
          <a:extLst>
            <a:ext uri="{FF2B5EF4-FFF2-40B4-BE49-F238E27FC236}">
              <a16:creationId xmlns:a16="http://schemas.microsoft.com/office/drawing/2014/main" id="{EEDF698C-338C-4FED-9FD2-BC7403834A2C}"/>
            </a:ext>
          </a:extLst>
        </xdr:cNvPr>
        <xdr:cNvPicPr>
          <a:picLocks noChangeAspect="1" noChangeArrowheads="1"/>
        </xdr:cNvPicPr>
      </xdr:nvPicPr>
      <xdr:blipFill>
        <a:blip xmlns:r="http://schemas.openxmlformats.org/officeDocument/2006/relationships" r:embed="rId19" cstate="print">
          <a:extLst>
            <a:ext uri="{BEBA8EAE-BF5A-486C-A8C5-ECC9F3942E4B}">
              <a14:imgProps xmlns:a14="http://schemas.microsoft.com/office/drawing/2010/main">
                <a14:imgLayer r:embed="rId20">
                  <a14:imgEffect>
                    <a14:backgroundRemoval t="10000" b="86190" l="9887" r="89831"/>
                  </a14:imgEffect>
                </a14:imgLayer>
              </a14:imgProps>
            </a:ext>
            <a:ext uri="{28A0092B-C50C-407E-A947-70E740481C1C}">
              <a14:useLocalDpi xmlns:a14="http://schemas.microsoft.com/office/drawing/2010/main" val="0"/>
            </a:ext>
          </a:extLst>
        </a:blip>
        <a:srcRect/>
        <a:stretch>
          <a:fillRect/>
        </a:stretch>
      </xdr:blipFill>
      <xdr:spPr bwMode="auto">
        <a:xfrm rot="20501936">
          <a:off x="10444247" y="5049032"/>
          <a:ext cx="935829" cy="614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711026</xdr:colOff>
      <xdr:row>35</xdr:row>
      <xdr:rowOff>146457</xdr:rowOff>
    </xdr:from>
    <xdr:to>
      <xdr:col>12</xdr:col>
      <xdr:colOff>714004</xdr:colOff>
      <xdr:row>39</xdr:row>
      <xdr:rowOff>37937</xdr:rowOff>
    </xdr:to>
    <xdr:pic>
      <xdr:nvPicPr>
        <xdr:cNvPr id="55" name="Bilde 54" descr="http://www.melbye.com/melbye/frontend/mediabank/2971/_l.jpg">
          <a:extLst>
            <a:ext uri="{FF2B5EF4-FFF2-40B4-BE49-F238E27FC236}">
              <a16:creationId xmlns:a16="http://schemas.microsoft.com/office/drawing/2014/main" id="{C664991C-3B12-433C-8EF4-A55BB2A60F41}"/>
            </a:ext>
          </a:extLst>
        </xdr:cNvPr>
        <xdr:cNvPicPr>
          <a:picLocks noChangeAspect="1" noChangeArrowheads="1"/>
        </xdr:cNvPicPr>
      </xdr:nvPicPr>
      <xdr:blipFill>
        <a:blip xmlns:r="http://schemas.openxmlformats.org/officeDocument/2006/relationships" r:embed="rId21" cstate="print">
          <a:extLst>
            <a:ext uri="{BEBA8EAE-BF5A-486C-A8C5-ECC9F3942E4B}">
              <a14:imgProps xmlns:a14="http://schemas.microsoft.com/office/drawing/2010/main">
                <a14:imgLayer r:embed="rId22">
                  <a14:imgEffect>
                    <a14:backgroundRemoval t="6920" b="93772" l="8757" r="91243"/>
                  </a14:imgEffect>
                </a14:imgLayer>
              </a14:imgProps>
            </a:ext>
            <a:ext uri="{28A0092B-C50C-407E-A947-70E740481C1C}">
              <a14:useLocalDpi xmlns:a14="http://schemas.microsoft.com/office/drawing/2010/main" val="0"/>
            </a:ext>
          </a:extLst>
        </a:blip>
        <a:srcRect/>
        <a:stretch>
          <a:fillRect/>
        </a:stretch>
      </xdr:blipFill>
      <xdr:spPr bwMode="auto">
        <a:xfrm>
          <a:off x="7264226" y="6842532"/>
          <a:ext cx="764978" cy="65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700508</xdr:colOff>
      <xdr:row>36</xdr:row>
      <xdr:rowOff>22063</xdr:rowOff>
    </xdr:from>
    <xdr:to>
      <xdr:col>16</xdr:col>
      <xdr:colOff>84606</xdr:colOff>
      <xdr:row>38</xdr:row>
      <xdr:rowOff>118931</xdr:rowOff>
    </xdr:to>
    <xdr:pic>
      <xdr:nvPicPr>
        <xdr:cNvPr id="56" name="Bilde 55" descr="http://www.melbye.com/melbye/frontend/mediabank/3772/12813_l.jpg">
          <a:extLst>
            <a:ext uri="{FF2B5EF4-FFF2-40B4-BE49-F238E27FC236}">
              <a16:creationId xmlns:a16="http://schemas.microsoft.com/office/drawing/2014/main" id="{549353B9-3DD2-4E3D-A87D-C5F138EB6AD3}"/>
            </a:ext>
          </a:extLst>
        </xdr:cNvPr>
        <xdr:cNvPicPr>
          <a:picLocks noChangeAspect="1" noChangeArrowheads="1"/>
        </xdr:cNvPicPr>
      </xdr:nvPicPr>
      <xdr:blipFill>
        <a:blip xmlns:r="http://schemas.openxmlformats.org/officeDocument/2006/relationships" r:embed="rId23" cstate="print">
          <a:extLst>
            <a:ext uri="{BEBA8EAE-BF5A-486C-A8C5-ECC9F3942E4B}">
              <a14:imgProps xmlns:a14="http://schemas.microsoft.com/office/drawing/2010/main">
                <a14:imgLayer r:embed="rId24">
                  <a14:imgEffect>
                    <a14:backgroundRemoval t="5198" b="92822" l="7500" r="100000"/>
                  </a14:imgEffect>
                </a14:imgLayer>
              </a14:imgProps>
            </a:ext>
            <a:ext uri="{28A0092B-C50C-407E-A947-70E740481C1C}">
              <a14:useLocalDpi xmlns:a14="http://schemas.microsoft.com/office/drawing/2010/main" val="0"/>
            </a:ext>
          </a:extLst>
        </a:blip>
        <a:srcRect/>
        <a:stretch>
          <a:fillRect/>
        </a:stretch>
      </xdr:blipFill>
      <xdr:spPr bwMode="auto">
        <a:xfrm rot="20973183">
          <a:off x="9539708" y="6908638"/>
          <a:ext cx="908098" cy="477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281609</xdr:colOff>
      <xdr:row>32</xdr:row>
      <xdr:rowOff>57979</xdr:rowOff>
    </xdr:from>
    <xdr:ext cx="184731" cy="264560"/>
    <xdr:sp macro="" textlink="">
      <xdr:nvSpPr>
        <xdr:cNvPr id="58" name="TekstSylinder 57">
          <a:extLst>
            <a:ext uri="{FF2B5EF4-FFF2-40B4-BE49-F238E27FC236}">
              <a16:creationId xmlns:a16="http://schemas.microsoft.com/office/drawing/2014/main" id="{6B186B35-EFE1-4727-8B96-0029032A6E84}"/>
            </a:ext>
          </a:extLst>
        </xdr:cNvPr>
        <xdr:cNvSpPr txBox="1"/>
      </xdr:nvSpPr>
      <xdr:spPr>
        <a:xfrm>
          <a:off x="9882809" y="6173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13</xdr:col>
      <xdr:colOff>12886</xdr:colOff>
      <xdr:row>36</xdr:row>
      <xdr:rowOff>23861</xdr:rowOff>
    </xdr:from>
    <xdr:to>
      <xdr:col>14</xdr:col>
      <xdr:colOff>15230</xdr:colOff>
      <xdr:row>38</xdr:row>
      <xdr:rowOff>156882</xdr:rowOff>
    </xdr:to>
    <xdr:pic>
      <xdr:nvPicPr>
        <xdr:cNvPr id="59" name="Bilde 58" descr="http://www.melbye.com/melbye/frontend/mediabank/18433/2878728-2_l.jpg">
          <a:extLst>
            <a:ext uri="{FF2B5EF4-FFF2-40B4-BE49-F238E27FC236}">
              <a16:creationId xmlns:a16="http://schemas.microsoft.com/office/drawing/2014/main" id="{7C3B4B5C-4901-4A28-92F7-50F2B6420F99}"/>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8090086" y="6910436"/>
          <a:ext cx="764344" cy="51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47066</xdr:colOff>
      <xdr:row>13</xdr:row>
      <xdr:rowOff>181726</xdr:rowOff>
    </xdr:from>
    <xdr:to>
      <xdr:col>14</xdr:col>
      <xdr:colOff>759519</xdr:colOff>
      <xdr:row>16</xdr:row>
      <xdr:rowOff>168088</xdr:rowOff>
    </xdr:to>
    <xdr:pic>
      <xdr:nvPicPr>
        <xdr:cNvPr id="60" name="Bilde 59">
          <a:extLst>
            <a:ext uri="{FF2B5EF4-FFF2-40B4-BE49-F238E27FC236}">
              <a16:creationId xmlns:a16="http://schemas.microsoft.com/office/drawing/2014/main" id="{66BD446A-05B5-4495-9F7E-A1F58612C0CE}"/>
            </a:ext>
          </a:extLst>
        </xdr:cNvPr>
        <xdr:cNvPicPr>
          <a:picLocks noChangeAspect="1"/>
        </xdr:cNvPicPr>
      </xdr:nvPicPr>
      <xdr:blipFill>
        <a:blip xmlns:r="http://schemas.openxmlformats.org/officeDocument/2006/relationships" r:embed="rId26"/>
        <a:stretch>
          <a:fillRect/>
        </a:stretch>
      </xdr:blipFill>
      <xdr:spPr>
        <a:xfrm>
          <a:off x="8886266" y="2715376"/>
          <a:ext cx="712453" cy="529287"/>
        </a:xfrm>
        <a:prstGeom prst="rect">
          <a:avLst/>
        </a:prstGeom>
      </xdr:spPr>
    </xdr:pic>
    <xdr:clientData/>
  </xdr:twoCellAnchor>
  <xdr:twoCellAnchor editAs="oneCell">
    <xdr:from>
      <xdr:col>13</xdr:col>
      <xdr:colOff>750797</xdr:colOff>
      <xdr:row>35</xdr:row>
      <xdr:rowOff>168090</xdr:rowOff>
    </xdr:from>
    <xdr:to>
      <xdr:col>15</xdr:col>
      <xdr:colOff>125718</xdr:colOff>
      <xdr:row>39</xdr:row>
      <xdr:rowOff>28986</xdr:rowOff>
    </xdr:to>
    <xdr:pic>
      <xdr:nvPicPr>
        <xdr:cNvPr id="61" name="Bilde 60" descr="http://www.melbye.com/melbye/frontend/mediabank/3135/12786_l.jpg">
          <a:extLst>
            <a:ext uri="{FF2B5EF4-FFF2-40B4-BE49-F238E27FC236}">
              <a16:creationId xmlns:a16="http://schemas.microsoft.com/office/drawing/2014/main" id="{FE098FF5-BA4F-48C0-8254-F60B54C31BB1}"/>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ackgroundRemoval t="4274" b="92308" l="3390" r="88136"/>
                  </a14:imgEffect>
                </a14:imgLayer>
              </a14:imgProps>
            </a:ext>
            <a:ext uri="{28A0092B-C50C-407E-A947-70E740481C1C}">
              <a14:useLocalDpi xmlns:a14="http://schemas.microsoft.com/office/drawing/2010/main" val="0"/>
            </a:ext>
          </a:extLst>
        </a:blip>
        <a:srcRect/>
        <a:stretch>
          <a:fillRect/>
        </a:stretch>
      </xdr:blipFill>
      <xdr:spPr bwMode="auto">
        <a:xfrm>
          <a:off x="8827997" y="6864165"/>
          <a:ext cx="898921" cy="622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33</xdr:row>
      <xdr:rowOff>0</xdr:rowOff>
    </xdr:from>
    <xdr:ext cx="5905500" cy="2838451"/>
    <xdr:sp macro="" textlink="">
      <xdr:nvSpPr>
        <xdr:cNvPr id="26" name="TekstSylinder 25">
          <a:extLst>
            <a:ext uri="{FF2B5EF4-FFF2-40B4-BE49-F238E27FC236}">
              <a16:creationId xmlns:a16="http://schemas.microsoft.com/office/drawing/2014/main" id="{3DE57C11-870F-4B0D-A8A3-5C2DE5E44DD2}"/>
            </a:ext>
          </a:extLst>
        </xdr:cNvPr>
        <xdr:cNvSpPr txBox="1"/>
      </xdr:nvSpPr>
      <xdr:spPr>
        <a:xfrm>
          <a:off x="0" y="6577853"/>
          <a:ext cx="5905500" cy="283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800" b="1"/>
            <a:t>Bruk av jordings-</a:t>
          </a:r>
          <a:r>
            <a:rPr lang="nb-NO" sz="800" b="1" baseline="0"/>
            <a:t> og kortslutningsapparat</a:t>
          </a:r>
        </a:p>
        <a:p>
          <a:r>
            <a:rPr lang="nb-NO" sz="800" b="0" baseline="0"/>
            <a:t>For å forhindre farer ved rest-spenninger når apparatet tilkobles, skal alltid apparatet tilkobles jord før det forbindes til den anleggsdelen som skal jordes. Det skal alltid brukes isolert stang eller andre isolerte hjelpemidler ved tilkobling av faseklemmer.</a:t>
          </a:r>
        </a:p>
        <a:p>
          <a:r>
            <a:rPr lang="nb-NO" sz="800" b="0" baseline="0"/>
            <a:t>Ved frakobling følges prosedyren i omvendt rekkefølge</a:t>
          </a:r>
        </a:p>
        <a:p>
          <a:r>
            <a:rPr lang="nb-NO" sz="800" b="0" baseline="0"/>
            <a:t>Ved til- eller frakobling av faseklemme er det akseptert at det kan oppstå gnister.</a:t>
          </a:r>
        </a:p>
        <a:p>
          <a:r>
            <a:rPr lang="nb-NO" sz="800" b="0" baseline="0"/>
            <a:t>Hvis apparatet blir utsatt for en kortslutning, kan det oppstå meget kraftige bevegelser i apparatet. Dette gjelder spesielt om apparatet har kabler. Apparatet vil oppnå meget høy temperatur umiddelbart etter en kortslutning.</a:t>
          </a:r>
        </a:p>
        <a:p>
          <a:r>
            <a:rPr lang="nb-NO" sz="800" b="0" baseline="0"/>
            <a:t>Av sikkerhetsgrunner skal jordingsapparatet behandles med stor forsiktighet. Det skal grundig undersøkes visuelt før bruk. Synlige skader på klemmer, tilkoblinger, kabelisolasjon og/eller avdekking av bar leder skal anses som alvorlige defekter, og apparatet skal ikke tas i bruk. Før bruk skal kontakt flatene på klemmene undersøkes visuelt. Kontakt flatene på kontakt punktet skal børstes og være fri for smuss, maling eller korrosjon. Dette for å forsikre en god elektrisk forbindelse.</a:t>
          </a:r>
        </a:p>
        <a:p>
          <a:r>
            <a:rPr lang="nb-NO" sz="800" b="1" baseline="0"/>
            <a:t>Periodisk kontroll og vedlikehold</a:t>
          </a:r>
        </a:p>
        <a:p>
          <a:r>
            <a:rPr lang="nb-NO" sz="800" b="0" baseline="0"/>
            <a:t>Sluttbruker skal etablere egne retningslinjer for å forsikre seg om at apparatet blir kontrollert i henhold til overnevnte instrukser. Dette skal også beskrive rutine for periodisk kontroll.</a:t>
          </a:r>
        </a:p>
        <a:p>
          <a:r>
            <a:rPr lang="nb-NO" sz="800" b="0" baseline="0"/>
            <a:t>I henhold til forskriftene skal jord- og kortslutningsutstyr kontrolleres og godkjennes av kompetent person en gang i året.</a:t>
          </a:r>
        </a:p>
        <a:p>
          <a:r>
            <a:rPr lang="nb-NO" sz="800" b="0" baseline="0"/>
            <a:t>Med kompetent person menes en person som har fått dokumentert opplæring i kontroll av jord- og kortslutningsapparater.</a:t>
          </a:r>
        </a:p>
        <a:p>
          <a:r>
            <a:rPr lang="nb-NO" sz="800" b="1" baseline="0"/>
            <a:t>Reparasjon</a:t>
          </a:r>
        </a:p>
        <a:p>
          <a:r>
            <a:rPr lang="nb-NO" sz="800" b="0"/>
            <a:t>Reparasjoner</a:t>
          </a:r>
          <a:r>
            <a:rPr lang="nb-NO" sz="800" b="0" baseline="0"/>
            <a:t> skal kun utføres av leverandør eller av kompetent person under direksjon av leverandøren.</a:t>
          </a:r>
        </a:p>
        <a:p>
          <a:r>
            <a:rPr lang="nb-NO" sz="800" b="0" baseline="0"/>
            <a:t>Et apparat som har vært utsatt for kortslutning skal ikke brukes dersom det ikke med sikkerhet kan fastslås at utstyret holder opprinnelig sikkerhetsnivå. Dersom det er tvil om apparatetilstand må dette ikke brukes.</a:t>
          </a:r>
          <a:endParaRPr lang="nb-NO" sz="800" b="0"/>
        </a:p>
      </xdr:txBody>
    </xdr:sp>
    <xdr:clientData/>
  </xdr:oneCellAnchor>
  <xdr:twoCellAnchor editAs="oneCell">
    <xdr:from>
      <xdr:col>12</xdr:col>
      <xdr:colOff>0</xdr:colOff>
      <xdr:row>14</xdr:row>
      <xdr:rowOff>0</xdr:rowOff>
    </xdr:from>
    <xdr:to>
      <xdr:col>13</xdr:col>
      <xdr:colOff>133049</xdr:colOff>
      <xdr:row>17</xdr:row>
      <xdr:rowOff>132919</xdr:rowOff>
    </xdr:to>
    <xdr:pic>
      <xdr:nvPicPr>
        <xdr:cNvPr id="27" name="Bilde 26" descr="http://www.melbye.com/melbye/frontend/mediabank/7093/12764_l.jpg">
          <a:extLst>
            <a:ext uri="{FF2B5EF4-FFF2-40B4-BE49-F238E27FC236}">
              <a16:creationId xmlns:a16="http://schemas.microsoft.com/office/drawing/2014/main" id="{9B9014DB-9303-49B9-A45C-472D8FBCD072}"/>
            </a:ext>
          </a:extLst>
        </xdr:cNvPr>
        <xdr:cNvPicPr>
          <a:picLocks noChangeAspect="1" noChangeArrowheads="1"/>
        </xdr:cNvPicPr>
      </xdr:nvPicPr>
      <xdr:blipFill>
        <a:blip xmlns:r="http://schemas.openxmlformats.org/officeDocument/2006/relationships" r:embed="rId29" cstate="print">
          <a:extLst>
            <a:ext uri="{BEBA8EAE-BF5A-486C-A8C5-ECC9F3942E4B}">
              <a14:imgProps xmlns:a14="http://schemas.microsoft.com/office/drawing/2010/main">
                <a14:imgLayer r:embed="rId30">
                  <a14:imgEffect>
                    <a14:backgroundRemoval t="6780" b="89831" l="9814" r="96021"/>
                  </a14:imgEffect>
                </a14:imgLayer>
              </a14:imgProps>
            </a:ext>
            <a:ext uri="{28A0092B-C50C-407E-A947-70E740481C1C}">
              <a14:useLocalDpi xmlns:a14="http://schemas.microsoft.com/office/drawing/2010/main" val="0"/>
            </a:ext>
          </a:extLst>
        </a:blip>
        <a:srcRect/>
        <a:stretch>
          <a:fillRect/>
        </a:stretch>
      </xdr:blipFill>
      <xdr:spPr bwMode="auto">
        <a:xfrm>
          <a:off x="6656294" y="2969559"/>
          <a:ext cx="895049" cy="693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46503</xdr:colOff>
      <xdr:row>15</xdr:row>
      <xdr:rowOff>191620</xdr:rowOff>
    </xdr:from>
    <xdr:ext cx="3068731" cy="436786"/>
    <xdr:sp macro="" textlink="">
      <xdr:nvSpPr>
        <xdr:cNvPr id="31" name="TekstSylinder 30">
          <a:extLst>
            <a:ext uri="{FF2B5EF4-FFF2-40B4-BE49-F238E27FC236}">
              <a16:creationId xmlns:a16="http://schemas.microsoft.com/office/drawing/2014/main" id="{FE44EE1D-3F9C-4D62-8C35-E7C75AE103E2}"/>
            </a:ext>
          </a:extLst>
        </xdr:cNvPr>
        <xdr:cNvSpPr txBox="1"/>
      </xdr:nvSpPr>
      <xdr:spPr>
        <a:xfrm>
          <a:off x="3427878" y="3325345"/>
          <a:ext cx="3068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baseline="0"/>
            <a:t> NB! Kun v</a:t>
          </a:r>
          <a:r>
            <a:rPr lang="nb-NO" sz="1100" b="1"/>
            <a:t>ed avvikende lenge på faselisse.</a:t>
          </a:r>
          <a:br>
            <a:rPr lang="nb-NO" sz="1100" b="1"/>
          </a:br>
          <a:r>
            <a:rPr lang="nb-NO" sz="1100" b="1">
              <a:solidFill>
                <a:schemeClr val="tx1"/>
              </a:solidFill>
              <a:effectLst/>
              <a:latin typeface="+mn-lt"/>
              <a:ea typeface="+mn-ea"/>
              <a:cs typeface="+mn-cs"/>
            </a:rPr>
            <a:t>Rad 16</a:t>
          </a:r>
          <a:r>
            <a:rPr lang="nb-NO" sz="1100" b="1" baseline="0">
              <a:solidFill>
                <a:schemeClr val="tx1"/>
              </a:solidFill>
              <a:effectLst/>
              <a:latin typeface="+mn-lt"/>
              <a:ea typeface="+mn-ea"/>
              <a:cs typeface="+mn-cs"/>
            </a:rPr>
            <a:t> for faselisse slettes ved bruk av dette.</a:t>
          </a:r>
          <a:endParaRPr lang="nb-NO" sz="1100" b="1"/>
        </a:p>
      </xdr:txBody>
    </xdr:sp>
    <xdr:clientData/>
  </xdr:oneCellAnchor>
  <xdr:twoCellAnchor>
    <xdr:from>
      <xdr:col>6</xdr:col>
      <xdr:colOff>36634</xdr:colOff>
      <xdr:row>17</xdr:row>
      <xdr:rowOff>14359</xdr:rowOff>
    </xdr:from>
    <xdr:to>
      <xdr:col>7</xdr:col>
      <xdr:colOff>46503</xdr:colOff>
      <xdr:row>17</xdr:row>
      <xdr:rowOff>14654</xdr:rowOff>
    </xdr:to>
    <xdr:cxnSp macro="">
      <xdr:nvCxnSpPr>
        <xdr:cNvPr id="32" name="Rett pilkobling 31">
          <a:extLst>
            <a:ext uri="{FF2B5EF4-FFF2-40B4-BE49-F238E27FC236}">
              <a16:creationId xmlns:a16="http://schemas.microsoft.com/office/drawing/2014/main" id="{98E5913B-1A8B-452F-84E7-8D2D1F7F3EF3}"/>
            </a:ext>
          </a:extLst>
        </xdr:cNvPr>
        <xdr:cNvCxnSpPr>
          <a:cxnSpLocks/>
          <a:stCxn id="31" idx="1"/>
        </xdr:cNvCxnSpPr>
      </xdr:nvCxnSpPr>
      <xdr:spPr>
        <a:xfrm flipH="1">
          <a:off x="3017959" y="3548134"/>
          <a:ext cx="409919"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324971</xdr:colOff>
      <xdr:row>24</xdr:row>
      <xdr:rowOff>89647</xdr:rowOff>
    </xdr:from>
    <xdr:to>
      <xdr:col>19</xdr:col>
      <xdr:colOff>369794</xdr:colOff>
      <xdr:row>26</xdr:row>
      <xdr:rowOff>112060</xdr:rowOff>
    </xdr:to>
    <xdr:cxnSp macro="">
      <xdr:nvCxnSpPr>
        <xdr:cNvPr id="30" name="Rett pilkobling 29">
          <a:extLst>
            <a:ext uri="{FF2B5EF4-FFF2-40B4-BE49-F238E27FC236}">
              <a16:creationId xmlns:a16="http://schemas.microsoft.com/office/drawing/2014/main" id="{46DBDE05-F4C3-489A-894E-27A13D514B41}"/>
            </a:ext>
          </a:extLst>
        </xdr:cNvPr>
        <xdr:cNvCxnSpPr/>
      </xdr:nvCxnSpPr>
      <xdr:spPr>
        <a:xfrm flipV="1">
          <a:off x="12221696" y="4937872"/>
          <a:ext cx="44823" cy="4129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85725</xdr:colOff>
      <xdr:row>3</xdr:row>
      <xdr:rowOff>38100</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17C93325-D2CC-41A3-B2A3-251415E6A85E}"/>
            </a:ext>
          </a:extLst>
        </xdr:cNvPr>
        <xdr:cNvSpPr/>
      </xdr:nvSpPr>
      <xdr:spPr>
        <a:xfrm>
          <a:off x="85725" y="38100"/>
          <a:ext cx="115252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Tilbake</a:t>
          </a:r>
        </a:p>
      </xdr:txBody>
    </xdr:sp>
    <xdr:clientData/>
  </xdr:twoCellAnchor>
  <xdr:oneCellAnchor>
    <xdr:from>
      <xdr:col>1</xdr:col>
      <xdr:colOff>107676</xdr:colOff>
      <xdr:row>23</xdr:row>
      <xdr:rowOff>8281</xdr:rowOff>
    </xdr:from>
    <xdr:ext cx="5893074" cy="436786"/>
    <xdr:sp macro="" textlink="">
      <xdr:nvSpPr>
        <xdr:cNvPr id="34" name="TekstSylinder 33">
          <a:extLst>
            <a:ext uri="{FF2B5EF4-FFF2-40B4-BE49-F238E27FC236}">
              <a16:creationId xmlns:a16="http://schemas.microsoft.com/office/drawing/2014/main" id="{096EC403-107C-4E11-820E-768CBEDFD12A}"/>
            </a:ext>
          </a:extLst>
        </xdr:cNvPr>
        <xdr:cNvSpPr txBox="1"/>
      </xdr:nvSpPr>
      <xdr:spPr>
        <a:xfrm>
          <a:off x="193401" y="4532656"/>
          <a:ext cx="58930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Apparatet bestående av komponentene over er produsert i henhold til NEK-EN 61230 for å tåle kortslutningsstrømmene som er angitt nedenfor.</a:t>
          </a:r>
        </a:p>
      </xdr:txBody>
    </xdr:sp>
    <xdr:clientData/>
  </xdr:oneCellAnchor>
  <xdr:twoCellAnchor editAs="oneCell">
    <xdr:from>
      <xdr:col>1</xdr:col>
      <xdr:colOff>9525</xdr:colOff>
      <xdr:row>3</xdr:row>
      <xdr:rowOff>57150</xdr:rowOff>
    </xdr:from>
    <xdr:to>
      <xdr:col>4</xdr:col>
      <xdr:colOff>176529</xdr:colOff>
      <xdr:row>12</xdr:row>
      <xdr:rowOff>135591</xdr:rowOff>
    </xdr:to>
    <xdr:pic>
      <xdr:nvPicPr>
        <xdr:cNvPr id="42" name="Bilde 41">
          <a:extLst>
            <a:ext uri="{FF2B5EF4-FFF2-40B4-BE49-F238E27FC236}">
              <a16:creationId xmlns:a16="http://schemas.microsoft.com/office/drawing/2014/main" id="{3033DE0F-AD22-40C6-B76F-3A32C79A6D12}"/>
            </a:ext>
          </a:extLst>
        </xdr:cNvPr>
        <xdr:cNvPicPr>
          <a:picLocks noChangeAspect="1"/>
        </xdr:cNvPicPr>
      </xdr:nvPicPr>
      <xdr:blipFill>
        <a:blip xmlns:r="http://schemas.openxmlformats.org/officeDocument/2006/relationships" r:embed="rId2"/>
        <a:stretch>
          <a:fillRect/>
        </a:stretch>
      </xdr:blipFill>
      <xdr:spPr>
        <a:xfrm>
          <a:off x="95250" y="628650"/>
          <a:ext cx="1525157" cy="1905000"/>
        </a:xfrm>
        <a:prstGeom prst="rect">
          <a:avLst/>
        </a:prstGeom>
      </xdr:spPr>
    </xdr:pic>
    <xdr:clientData/>
  </xdr:twoCellAnchor>
  <xdr:twoCellAnchor>
    <xdr:from>
      <xdr:col>8</xdr:col>
      <xdr:colOff>89647</xdr:colOff>
      <xdr:row>0</xdr:row>
      <xdr:rowOff>56029</xdr:rowOff>
    </xdr:from>
    <xdr:to>
      <xdr:col>10</xdr:col>
      <xdr:colOff>1582351</xdr:colOff>
      <xdr:row>3</xdr:row>
      <xdr:rowOff>56029</xdr:rowOff>
    </xdr:to>
    <xdr:sp macro="[0]!Email_sheet" textlink="">
      <xdr:nvSpPr>
        <xdr:cNvPr id="41" name="Rektangel: avrundede hjørner 40">
          <a:extLst>
            <a:ext uri="{FF2B5EF4-FFF2-40B4-BE49-F238E27FC236}">
              <a16:creationId xmlns:a16="http://schemas.microsoft.com/office/drawing/2014/main" id="{CEEA2C3F-25B0-41CE-B081-58D2ADE6C18B}"/>
            </a:ext>
          </a:extLst>
        </xdr:cNvPr>
        <xdr:cNvSpPr/>
      </xdr:nvSpPr>
      <xdr:spPr>
        <a:xfrm>
          <a:off x="4224618" y="56029"/>
          <a:ext cx="227711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Bestilling forslag</a:t>
          </a:r>
        </a:p>
      </xdr:txBody>
    </xdr:sp>
    <xdr:clientData/>
  </xdr:twoCellAnchor>
  <xdr:oneCellAnchor>
    <xdr:from>
      <xdr:col>15</xdr:col>
      <xdr:colOff>281609</xdr:colOff>
      <xdr:row>16</xdr:row>
      <xdr:rowOff>0</xdr:rowOff>
    </xdr:from>
    <xdr:ext cx="184731" cy="264560"/>
    <xdr:sp macro="" textlink="">
      <xdr:nvSpPr>
        <xdr:cNvPr id="55" name="TekstSylinder 54">
          <a:extLst>
            <a:ext uri="{FF2B5EF4-FFF2-40B4-BE49-F238E27FC236}">
              <a16:creationId xmlns:a16="http://schemas.microsoft.com/office/drawing/2014/main" id="{29FD30E5-D52B-4FD6-A911-0BEDAFBB910E}"/>
            </a:ext>
          </a:extLst>
        </xdr:cNvPr>
        <xdr:cNvSpPr txBox="1"/>
      </xdr:nvSpPr>
      <xdr:spPr>
        <a:xfrm>
          <a:off x="9882809" y="6030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15</xdr:col>
      <xdr:colOff>281609</xdr:colOff>
      <xdr:row>16</xdr:row>
      <xdr:rowOff>0</xdr:rowOff>
    </xdr:from>
    <xdr:ext cx="184731" cy="264560"/>
    <xdr:sp macro="" textlink="">
      <xdr:nvSpPr>
        <xdr:cNvPr id="59" name="TekstSylinder 58">
          <a:extLst>
            <a:ext uri="{FF2B5EF4-FFF2-40B4-BE49-F238E27FC236}">
              <a16:creationId xmlns:a16="http://schemas.microsoft.com/office/drawing/2014/main" id="{D4BD8A4B-763B-413D-95A2-E8F565AF2795}"/>
            </a:ext>
          </a:extLst>
        </xdr:cNvPr>
        <xdr:cNvSpPr txBox="1"/>
      </xdr:nvSpPr>
      <xdr:spPr>
        <a:xfrm>
          <a:off x="9882809"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12</xdr:col>
      <xdr:colOff>627598</xdr:colOff>
      <xdr:row>14</xdr:row>
      <xdr:rowOff>24750</xdr:rowOff>
    </xdr:from>
    <xdr:to>
      <xdr:col>14</xdr:col>
      <xdr:colOff>61611</xdr:colOff>
      <xdr:row>17</xdr:row>
      <xdr:rowOff>194367</xdr:rowOff>
    </xdr:to>
    <xdr:pic>
      <xdr:nvPicPr>
        <xdr:cNvPr id="61" name="Bilde 60" descr="http://www.melbye.com/melbye/frontend/mediabank/7094/12765_l.jpg">
          <a:extLst>
            <a:ext uri="{FF2B5EF4-FFF2-40B4-BE49-F238E27FC236}">
              <a16:creationId xmlns:a16="http://schemas.microsoft.com/office/drawing/2014/main" id="{0ACEFE7E-3222-491E-8B24-B2A0CD3D69F3}"/>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942798" y="2796525"/>
          <a:ext cx="958013" cy="722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543231</xdr:colOff>
      <xdr:row>14</xdr:row>
      <xdr:rowOff>51013</xdr:rowOff>
    </xdr:from>
    <xdr:to>
      <xdr:col>16</xdr:col>
      <xdr:colOff>214619</xdr:colOff>
      <xdr:row>18</xdr:row>
      <xdr:rowOff>35148</xdr:rowOff>
    </xdr:to>
    <xdr:pic>
      <xdr:nvPicPr>
        <xdr:cNvPr id="62" name="Bilde 61" descr="http://www.melbye.com/melbye/frontend/mediabank/3421/_l.jpg">
          <a:extLst>
            <a:ext uri="{FF2B5EF4-FFF2-40B4-BE49-F238E27FC236}">
              <a16:creationId xmlns:a16="http://schemas.microsoft.com/office/drawing/2014/main" id="{180D90A1-4BB7-49DE-9B97-321E0EF0BEDC}"/>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9382431" y="2822788"/>
          <a:ext cx="1195388" cy="7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678828</xdr:colOff>
      <xdr:row>14</xdr:row>
      <xdr:rowOff>86632</xdr:rowOff>
    </xdr:from>
    <xdr:to>
      <xdr:col>17</xdr:col>
      <xdr:colOff>83516</xdr:colOff>
      <xdr:row>18</xdr:row>
      <xdr:rowOff>24872</xdr:rowOff>
    </xdr:to>
    <xdr:pic>
      <xdr:nvPicPr>
        <xdr:cNvPr id="63" name="Bilde 62" descr="http://www.melbye.com/melbye/frontend/mediabank/2767/12819_l.jpg">
          <a:extLst>
            <a:ext uri="{FF2B5EF4-FFF2-40B4-BE49-F238E27FC236}">
              <a16:creationId xmlns:a16="http://schemas.microsoft.com/office/drawing/2014/main" id="{45E7829E-9D54-469A-AFA5-8232CB55A8A2}"/>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0280028" y="2858407"/>
          <a:ext cx="928688" cy="690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684781</xdr:colOff>
      <xdr:row>19</xdr:row>
      <xdr:rowOff>126909</xdr:rowOff>
    </xdr:from>
    <xdr:to>
      <xdr:col>13</xdr:col>
      <xdr:colOff>119314</xdr:colOff>
      <xdr:row>23</xdr:row>
      <xdr:rowOff>34971</xdr:rowOff>
    </xdr:to>
    <xdr:pic>
      <xdr:nvPicPr>
        <xdr:cNvPr id="64" name="Bilde 63" descr="http://www.melbye.com/melbye/frontend/mediabank/3709/12834_l.jpg">
          <a:extLst>
            <a:ext uri="{FF2B5EF4-FFF2-40B4-BE49-F238E27FC236}">
              <a16:creationId xmlns:a16="http://schemas.microsoft.com/office/drawing/2014/main" id="{BD815B12-290A-4DC6-9A7C-9370FDD6EDD7}"/>
            </a:ext>
          </a:extLst>
        </xdr:cNvPr>
        <xdr:cNvPicPr>
          <a:picLocks noChangeAspect="1" noChangeArrowheads="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237981" y="3841659"/>
          <a:ext cx="958533" cy="63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717861</xdr:colOff>
      <xdr:row>20</xdr:row>
      <xdr:rowOff>22092</xdr:rowOff>
    </xdr:from>
    <xdr:to>
      <xdr:col>13</xdr:col>
      <xdr:colOff>750166</xdr:colOff>
      <xdr:row>23</xdr:row>
      <xdr:rowOff>12129</xdr:rowOff>
    </xdr:to>
    <xdr:pic>
      <xdr:nvPicPr>
        <xdr:cNvPr id="65" name="Bilde 64" descr="http://www.melbye.com/melbye/frontend/mediabank/3196/13031_l.jpg">
          <a:extLst>
            <a:ext uri="{FF2B5EF4-FFF2-40B4-BE49-F238E27FC236}">
              <a16:creationId xmlns:a16="http://schemas.microsoft.com/office/drawing/2014/main" id="{0C1B5EE0-2F43-40AC-8BE0-39613768436F}"/>
            </a:ext>
          </a:extLst>
        </xdr:cNvPr>
        <xdr:cNvPicPr>
          <a:picLocks noChangeAspect="1" noChangeArrowheads="1"/>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backgroundRemoval t="0" b="89680" l="10000" r="100000"/>
                  </a14:imgEffect>
                </a14:imgLayer>
              </a14:imgProps>
            </a:ext>
            <a:ext uri="{28A0092B-C50C-407E-A947-70E740481C1C}">
              <a14:useLocalDpi xmlns:a14="http://schemas.microsoft.com/office/drawing/2010/main" val="0"/>
            </a:ext>
          </a:extLst>
        </a:blip>
        <a:srcRect/>
        <a:stretch>
          <a:fillRect/>
        </a:stretch>
      </xdr:blipFill>
      <xdr:spPr bwMode="auto">
        <a:xfrm rot="21221334">
          <a:off x="8033061" y="3927342"/>
          <a:ext cx="794305" cy="523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666369</xdr:colOff>
      <xdr:row>19</xdr:row>
      <xdr:rowOff>161557</xdr:rowOff>
    </xdr:from>
    <xdr:to>
      <xdr:col>15</xdr:col>
      <xdr:colOff>56955</xdr:colOff>
      <xdr:row>23</xdr:row>
      <xdr:rowOff>88737</xdr:rowOff>
    </xdr:to>
    <xdr:pic>
      <xdr:nvPicPr>
        <xdr:cNvPr id="66" name="Bilde 65" descr="http://www.melbye.com/melbye/frontend/mediabank/3746/13034_l.jpg">
          <a:extLst>
            <a:ext uri="{FF2B5EF4-FFF2-40B4-BE49-F238E27FC236}">
              <a16:creationId xmlns:a16="http://schemas.microsoft.com/office/drawing/2014/main" id="{A80471F9-DD47-4D5C-8624-834954262166}"/>
            </a:ext>
          </a:extLst>
        </xdr:cNvPr>
        <xdr:cNvPicPr>
          <a:picLocks noChangeAspect="1" noChangeArrowheads="1"/>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ackgroundRemoval t="5654" b="89753" l="9887" r="95763"/>
                  </a14:imgEffect>
                </a14:imgLayer>
              </a14:imgProps>
            </a:ext>
            <a:ext uri="{28A0092B-C50C-407E-A947-70E740481C1C}">
              <a14:useLocalDpi xmlns:a14="http://schemas.microsoft.com/office/drawing/2010/main" val="0"/>
            </a:ext>
          </a:extLst>
        </a:blip>
        <a:srcRect/>
        <a:stretch>
          <a:fillRect/>
        </a:stretch>
      </xdr:blipFill>
      <xdr:spPr bwMode="auto">
        <a:xfrm rot="20831895">
          <a:off x="8743569" y="3876307"/>
          <a:ext cx="914586" cy="65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25792</xdr:colOff>
      <xdr:row>19</xdr:row>
      <xdr:rowOff>187721</xdr:rowOff>
    </xdr:from>
    <xdr:to>
      <xdr:col>16</xdr:col>
      <xdr:colOff>65904</xdr:colOff>
      <xdr:row>22</xdr:row>
      <xdr:rowOff>190035</xdr:rowOff>
    </xdr:to>
    <xdr:pic>
      <xdr:nvPicPr>
        <xdr:cNvPr id="67" name="Bilde 66" descr="http://www.melbye.com/melbye/frontend/mediabank/2504/2879580_l.jpg">
          <a:extLst>
            <a:ext uri="{FF2B5EF4-FFF2-40B4-BE49-F238E27FC236}">
              <a16:creationId xmlns:a16="http://schemas.microsoft.com/office/drawing/2014/main" id="{5E5BEEB1-DFA8-439E-B912-6F30AEE51869}"/>
            </a:ext>
          </a:extLst>
        </xdr:cNvPr>
        <xdr:cNvPicPr>
          <a:picLocks noChangeAspect="1" noChangeArrowheads="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3163" b="89982" l="10000" r="98875"/>
                  </a14:imgEffect>
                </a14:imgLayer>
              </a14:imgProps>
            </a:ext>
            <a:ext uri="{28A0092B-C50C-407E-A947-70E740481C1C}">
              <a14:useLocalDpi xmlns:a14="http://schemas.microsoft.com/office/drawing/2010/main" val="0"/>
            </a:ext>
          </a:extLst>
        </a:blip>
        <a:srcRect/>
        <a:stretch>
          <a:fillRect/>
        </a:stretch>
      </xdr:blipFill>
      <xdr:spPr bwMode="auto">
        <a:xfrm rot="20961630">
          <a:off x="9626992" y="3902471"/>
          <a:ext cx="802112" cy="535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711026</xdr:colOff>
      <xdr:row>35</xdr:row>
      <xdr:rowOff>146457</xdr:rowOff>
    </xdr:from>
    <xdr:to>
      <xdr:col>12</xdr:col>
      <xdr:colOff>714004</xdr:colOff>
      <xdr:row>39</xdr:row>
      <xdr:rowOff>37937</xdr:rowOff>
    </xdr:to>
    <xdr:pic>
      <xdr:nvPicPr>
        <xdr:cNvPr id="68" name="Bilde 67" descr="http://www.melbye.com/melbye/frontend/mediabank/2971/_l.jpg">
          <a:extLst>
            <a:ext uri="{FF2B5EF4-FFF2-40B4-BE49-F238E27FC236}">
              <a16:creationId xmlns:a16="http://schemas.microsoft.com/office/drawing/2014/main" id="{4584410F-7E0F-40C3-9646-51C3B08FCBDF}"/>
            </a:ext>
          </a:extLst>
        </xdr:cNvPr>
        <xdr:cNvPicPr>
          <a:picLocks noChangeAspect="1" noChangeArrowheads="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6920" b="93772" l="8757" r="91243"/>
                  </a14:imgEffect>
                </a14:imgLayer>
              </a14:imgProps>
            </a:ext>
            <a:ext uri="{28A0092B-C50C-407E-A947-70E740481C1C}">
              <a14:useLocalDpi xmlns:a14="http://schemas.microsoft.com/office/drawing/2010/main" val="0"/>
            </a:ext>
          </a:extLst>
        </a:blip>
        <a:srcRect/>
        <a:stretch>
          <a:fillRect/>
        </a:stretch>
      </xdr:blipFill>
      <xdr:spPr bwMode="auto">
        <a:xfrm>
          <a:off x="7264226" y="6890157"/>
          <a:ext cx="764978" cy="65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700508</xdr:colOff>
      <xdr:row>36</xdr:row>
      <xdr:rowOff>22063</xdr:rowOff>
    </xdr:from>
    <xdr:to>
      <xdr:col>16</xdr:col>
      <xdr:colOff>84606</xdr:colOff>
      <xdr:row>38</xdr:row>
      <xdr:rowOff>118931</xdr:rowOff>
    </xdr:to>
    <xdr:pic>
      <xdr:nvPicPr>
        <xdr:cNvPr id="69" name="Bilde 68" descr="http://www.melbye.com/melbye/frontend/mediabank/3772/12813_l.jpg">
          <a:extLst>
            <a:ext uri="{FF2B5EF4-FFF2-40B4-BE49-F238E27FC236}">
              <a16:creationId xmlns:a16="http://schemas.microsoft.com/office/drawing/2014/main" id="{88C22416-9ECF-49E9-8173-F8306C587874}"/>
            </a:ext>
          </a:extLst>
        </xdr:cNvPr>
        <xdr:cNvPicPr>
          <a:picLocks noChangeAspect="1" noChangeArrowheads="1"/>
        </xdr:cNvPicPr>
      </xdr:nvPicPr>
      <xdr:blipFill>
        <a:blip xmlns:r="http://schemas.openxmlformats.org/officeDocument/2006/relationships" r:embed="rId19" cstate="print">
          <a:extLst>
            <a:ext uri="{BEBA8EAE-BF5A-486C-A8C5-ECC9F3942E4B}">
              <a14:imgProps xmlns:a14="http://schemas.microsoft.com/office/drawing/2010/main">
                <a14:imgLayer r:embed="rId20">
                  <a14:imgEffect>
                    <a14:backgroundRemoval t="5198" b="92822" l="7500" r="100000"/>
                  </a14:imgEffect>
                </a14:imgLayer>
              </a14:imgProps>
            </a:ext>
            <a:ext uri="{28A0092B-C50C-407E-A947-70E740481C1C}">
              <a14:useLocalDpi xmlns:a14="http://schemas.microsoft.com/office/drawing/2010/main" val="0"/>
            </a:ext>
          </a:extLst>
        </a:blip>
        <a:srcRect/>
        <a:stretch>
          <a:fillRect/>
        </a:stretch>
      </xdr:blipFill>
      <xdr:spPr bwMode="auto">
        <a:xfrm rot="20973183">
          <a:off x="9539708" y="6956263"/>
          <a:ext cx="908098" cy="477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281609</xdr:colOff>
      <xdr:row>32</xdr:row>
      <xdr:rowOff>57979</xdr:rowOff>
    </xdr:from>
    <xdr:ext cx="184731" cy="264560"/>
    <xdr:sp macro="" textlink="">
      <xdr:nvSpPr>
        <xdr:cNvPr id="71" name="TekstSylinder 70">
          <a:extLst>
            <a:ext uri="{FF2B5EF4-FFF2-40B4-BE49-F238E27FC236}">
              <a16:creationId xmlns:a16="http://schemas.microsoft.com/office/drawing/2014/main" id="{82F1DE69-157F-4FCB-945B-DC49062F40BC}"/>
            </a:ext>
          </a:extLst>
        </xdr:cNvPr>
        <xdr:cNvSpPr txBox="1"/>
      </xdr:nvSpPr>
      <xdr:spPr>
        <a:xfrm>
          <a:off x="9882809" y="62206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13</xdr:col>
      <xdr:colOff>12886</xdr:colOff>
      <xdr:row>36</xdr:row>
      <xdr:rowOff>23861</xdr:rowOff>
    </xdr:from>
    <xdr:to>
      <xdr:col>14</xdr:col>
      <xdr:colOff>15230</xdr:colOff>
      <xdr:row>38</xdr:row>
      <xdr:rowOff>156882</xdr:rowOff>
    </xdr:to>
    <xdr:pic>
      <xdr:nvPicPr>
        <xdr:cNvPr id="72" name="Bilde 71" descr="http://www.melbye.com/melbye/frontend/mediabank/18433/2878728-2_l.jpg">
          <a:extLst>
            <a:ext uri="{FF2B5EF4-FFF2-40B4-BE49-F238E27FC236}">
              <a16:creationId xmlns:a16="http://schemas.microsoft.com/office/drawing/2014/main" id="{0860E3EA-FCA2-49F5-8994-F258C2708FEA}"/>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090086" y="6958061"/>
          <a:ext cx="764344" cy="51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47066</xdr:colOff>
      <xdr:row>13</xdr:row>
      <xdr:rowOff>181726</xdr:rowOff>
    </xdr:from>
    <xdr:to>
      <xdr:col>14</xdr:col>
      <xdr:colOff>759519</xdr:colOff>
      <xdr:row>16</xdr:row>
      <xdr:rowOff>168088</xdr:rowOff>
    </xdr:to>
    <xdr:pic>
      <xdr:nvPicPr>
        <xdr:cNvPr id="73" name="Bilde 72">
          <a:extLst>
            <a:ext uri="{FF2B5EF4-FFF2-40B4-BE49-F238E27FC236}">
              <a16:creationId xmlns:a16="http://schemas.microsoft.com/office/drawing/2014/main" id="{A37A5021-F962-4BA7-A58B-F2E66ED3CFD7}"/>
            </a:ext>
          </a:extLst>
        </xdr:cNvPr>
        <xdr:cNvPicPr>
          <a:picLocks noChangeAspect="1"/>
        </xdr:cNvPicPr>
      </xdr:nvPicPr>
      <xdr:blipFill>
        <a:blip xmlns:r="http://schemas.openxmlformats.org/officeDocument/2006/relationships" r:embed="rId22"/>
        <a:stretch>
          <a:fillRect/>
        </a:stretch>
      </xdr:blipFill>
      <xdr:spPr>
        <a:xfrm>
          <a:off x="8886266" y="2763001"/>
          <a:ext cx="712453" cy="529287"/>
        </a:xfrm>
        <a:prstGeom prst="rect">
          <a:avLst/>
        </a:prstGeom>
      </xdr:spPr>
    </xdr:pic>
    <xdr:clientData/>
  </xdr:twoCellAnchor>
  <xdr:twoCellAnchor editAs="oneCell">
    <xdr:from>
      <xdr:col>13</xdr:col>
      <xdr:colOff>750797</xdr:colOff>
      <xdr:row>35</xdr:row>
      <xdr:rowOff>168090</xdr:rowOff>
    </xdr:from>
    <xdr:to>
      <xdr:col>15</xdr:col>
      <xdr:colOff>125718</xdr:colOff>
      <xdr:row>39</xdr:row>
      <xdr:rowOff>28986</xdr:rowOff>
    </xdr:to>
    <xdr:pic>
      <xdr:nvPicPr>
        <xdr:cNvPr id="74" name="Bilde 73" descr="http://www.melbye.com/melbye/frontend/mediabank/3135/12786_l.jpg">
          <a:extLst>
            <a:ext uri="{FF2B5EF4-FFF2-40B4-BE49-F238E27FC236}">
              <a16:creationId xmlns:a16="http://schemas.microsoft.com/office/drawing/2014/main" id="{E9B98380-2294-4B6A-90DB-7B2C348E7A35}"/>
            </a:ext>
          </a:extLst>
        </xdr:cNvPr>
        <xdr:cNvPicPr>
          <a:picLocks noChangeAspect="1" noChangeArrowheads="1"/>
        </xdr:cNvPicPr>
      </xdr:nvPicPr>
      <xdr:blipFill>
        <a:blip xmlns:r="http://schemas.openxmlformats.org/officeDocument/2006/relationships" r:embed="rId23" cstate="print">
          <a:extLst>
            <a:ext uri="{BEBA8EAE-BF5A-486C-A8C5-ECC9F3942E4B}">
              <a14:imgProps xmlns:a14="http://schemas.microsoft.com/office/drawing/2010/main">
                <a14:imgLayer r:embed="rId24">
                  <a14:imgEffect>
                    <a14:backgroundRemoval t="4274" b="92308" l="3390" r="88136"/>
                  </a14:imgEffect>
                </a14:imgLayer>
              </a14:imgProps>
            </a:ext>
            <a:ext uri="{28A0092B-C50C-407E-A947-70E740481C1C}">
              <a14:useLocalDpi xmlns:a14="http://schemas.microsoft.com/office/drawing/2010/main" val="0"/>
            </a:ext>
          </a:extLst>
        </a:blip>
        <a:srcRect/>
        <a:stretch>
          <a:fillRect/>
        </a:stretch>
      </xdr:blipFill>
      <xdr:spPr bwMode="auto">
        <a:xfrm>
          <a:off x="8827997" y="6911790"/>
          <a:ext cx="898921" cy="622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33</xdr:row>
      <xdr:rowOff>0</xdr:rowOff>
    </xdr:from>
    <xdr:ext cx="5905500" cy="2838451"/>
    <xdr:sp macro="" textlink="">
      <xdr:nvSpPr>
        <xdr:cNvPr id="26" name="TekstSylinder 25">
          <a:extLst>
            <a:ext uri="{FF2B5EF4-FFF2-40B4-BE49-F238E27FC236}">
              <a16:creationId xmlns:a16="http://schemas.microsoft.com/office/drawing/2014/main" id="{FA2DADB2-F75A-417B-865C-4CC7897B4710}"/>
            </a:ext>
          </a:extLst>
        </xdr:cNvPr>
        <xdr:cNvSpPr txBox="1"/>
      </xdr:nvSpPr>
      <xdr:spPr>
        <a:xfrm>
          <a:off x="0" y="6577853"/>
          <a:ext cx="5905500" cy="283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800" b="1"/>
            <a:t>Bruk av jordings-</a:t>
          </a:r>
          <a:r>
            <a:rPr lang="nb-NO" sz="800" b="1" baseline="0"/>
            <a:t> og kortslutningsapparat</a:t>
          </a:r>
        </a:p>
        <a:p>
          <a:r>
            <a:rPr lang="nb-NO" sz="800" b="0" baseline="0"/>
            <a:t>For å forhindre farer ved rest-spenninger når apparatet tilkobles, skal alltid apparatet tilkobles jord før det forbindes til den anleggsdelen som skal jordes. Det skal alltid brukes isolert stang eller andre isolerte hjelpemidler ved tilkobling av faseklemmer.</a:t>
          </a:r>
        </a:p>
        <a:p>
          <a:r>
            <a:rPr lang="nb-NO" sz="800" b="0" baseline="0"/>
            <a:t>Ved frakobling følges prosedyren i omvendt rekkefølge</a:t>
          </a:r>
        </a:p>
        <a:p>
          <a:r>
            <a:rPr lang="nb-NO" sz="800" b="0" baseline="0"/>
            <a:t>Ved til- eller frakobling av faseklemme er det akseptert at det kan oppstå gnister.</a:t>
          </a:r>
        </a:p>
        <a:p>
          <a:r>
            <a:rPr lang="nb-NO" sz="800" b="0" baseline="0"/>
            <a:t>Hvis apparatet blir utsatt for en kortslutning, kan det oppstå meget kraftige bevegelser i apparatet. Dette gjelder spesielt om apparatet har kabler. Apparatet vil oppnå meget høy temperatur umiddelbart etter en kortslutning.</a:t>
          </a:r>
        </a:p>
        <a:p>
          <a:r>
            <a:rPr lang="nb-NO" sz="800" b="0" baseline="0"/>
            <a:t>Av sikkerhetsgrunner skal jordingsapparatet behandles med stor forsiktighet. Det skal grundig undersøkes visuelt før bruk. Synlige skader på klemmer, tilkoblinger, kabelisolasjon og/eller avdekking av bar leder skal anses som alvorlige defekter, og apparatet skal ikke tas i bruk. Før bruk skal kontakt flatene på klemmene undersøkes visuelt. Kontakt flatene på kontakt punktet skal børstes og være fri for smuss, maling eller korrosjon. Dette for å forsikre en god elektrisk forbindelse.</a:t>
          </a:r>
        </a:p>
        <a:p>
          <a:r>
            <a:rPr lang="nb-NO" sz="800" b="1" baseline="0"/>
            <a:t>Periodisk kontroll og vedlikehold</a:t>
          </a:r>
        </a:p>
        <a:p>
          <a:r>
            <a:rPr lang="nb-NO" sz="800" b="0" baseline="0"/>
            <a:t>Sluttbruker skal etablere egne retningslinjer for å forsikre seg om at apparatet blir kontrollert i henhold til overnevnte instrukser. Dette skal også beskrive rutine for periodisk kontroll.</a:t>
          </a:r>
        </a:p>
        <a:p>
          <a:r>
            <a:rPr lang="nb-NO" sz="800" b="0" baseline="0"/>
            <a:t>I henhold til forskriftene skal jord- og kortslutningsutstyr kontrolleres og godkjennes av kompetent person en gang i året.</a:t>
          </a:r>
        </a:p>
        <a:p>
          <a:r>
            <a:rPr lang="nb-NO" sz="800" b="0" baseline="0"/>
            <a:t>Med kompetent person menes en person som har fått dokumentert opplæring i kontroll av jord- og kortslutningsapparater.</a:t>
          </a:r>
        </a:p>
        <a:p>
          <a:r>
            <a:rPr lang="nb-NO" sz="800" b="1" baseline="0"/>
            <a:t>Reparasjon</a:t>
          </a:r>
        </a:p>
        <a:p>
          <a:r>
            <a:rPr lang="nb-NO" sz="800" b="0"/>
            <a:t>Reparasjoner</a:t>
          </a:r>
          <a:r>
            <a:rPr lang="nb-NO" sz="800" b="0" baseline="0"/>
            <a:t> skal kun utføres av leverandør eller av kompetent person under direksjon av leverandøren.</a:t>
          </a:r>
        </a:p>
        <a:p>
          <a:r>
            <a:rPr lang="nb-NO" sz="800" b="0" baseline="0"/>
            <a:t>Et apparat som har vært utsatt for kortslutning skal ikke brukes dersom det ikke med sikkerhet kan fastslås at utstyret holder opprinnelig sikkerhetsnivå. Dersom det er tvil om apparatetilstand må dette ikke brukes.</a:t>
          </a:r>
          <a:endParaRPr lang="nb-NO" sz="800" b="0"/>
        </a:p>
      </xdr:txBody>
    </xdr:sp>
    <xdr:clientData/>
  </xdr:oneCellAnchor>
  <xdr:twoCellAnchor editAs="oneCell">
    <xdr:from>
      <xdr:col>12</xdr:col>
      <xdr:colOff>0</xdr:colOff>
      <xdr:row>14</xdr:row>
      <xdr:rowOff>0</xdr:rowOff>
    </xdr:from>
    <xdr:to>
      <xdr:col>13</xdr:col>
      <xdr:colOff>133049</xdr:colOff>
      <xdr:row>17</xdr:row>
      <xdr:rowOff>132919</xdr:rowOff>
    </xdr:to>
    <xdr:pic>
      <xdr:nvPicPr>
        <xdr:cNvPr id="27" name="Bilde 26" descr="http://www.melbye.com/melbye/frontend/mediabank/7093/12764_l.jpg">
          <a:extLst>
            <a:ext uri="{FF2B5EF4-FFF2-40B4-BE49-F238E27FC236}">
              <a16:creationId xmlns:a16="http://schemas.microsoft.com/office/drawing/2014/main" id="{A002AD78-48A2-4875-B12D-B4A81B099E82}"/>
            </a:ext>
          </a:extLst>
        </xdr:cNvPr>
        <xdr:cNvPicPr>
          <a:picLocks noChangeAspect="1" noChangeArrowheads="1"/>
        </xdr:cNvPicPr>
      </xdr:nvPicPr>
      <xdr:blipFill>
        <a:blip xmlns:r="http://schemas.openxmlformats.org/officeDocument/2006/relationships" r:embed="rId25" cstate="print">
          <a:extLst>
            <a:ext uri="{BEBA8EAE-BF5A-486C-A8C5-ECC9F3942E4B}">
              <a14:imgProps xmlns:a14="http://schemas.microsoft.com/office/drawing/2010/main">
                <a14:imgLayer r:embed="rId26">
                  <a14:imgEffect>
                    <a14:backgroundRemoval t="6780" b="89831" l="9814" r="96021"/>
                  </a14:imgEffect>
                </a14:imgLayer>
              </a14:imgProps>
            </a:ext>
            <a:ext uri="{28A0092B-C50C-407E-A947-70E740481C1C}">
              <a14:useLocalDpi xmlns:a14="http://schemas.microsoft.com/office/drawing/2010/main" val="0"/>
            </a:ext>
          </a:extLst>
        </a:blip>
        <a:srcRect/>
        <a:stretch>
          <a:fillRect/>
        </a:stretch>
      </xdr:blipFill>
      <xdr:spPr bwMode="auto">
        <a:xfrm>
          <a:off x="6656294" y="2969559"/>
          <a:ext cx="895049" cy="693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46503</xdr:colOff>
      <xdr:row>15</xdr:row>
      <xdr:rowOff>191620</xdr:rowOff>
    </xdr:from>
    <xdr:ext cx="3068731" cy="436786"/>
    <xdr:sp macro="" textlink="">
      <xdr:nvSpPr>
        <xdr:cNvPr id="31" name="TekstSylinder 30">
          <a:extLst>
            <a:ext uri="{FF2B5EF4-FFF2-40B4-BE49-F238E27FC236}">
              <a16:creationId xmlns:a16="http://schemas.microsoft.com/office/drawing/2014/main" id="{4FA39842-2666-4289-8ECF-3AAA2EA9034F}"/>
            </a:ext>
          </a:extLst>
        </xdr:cNvPr>
        <xdr:cNvSpPr txBox="1"/>
      </xdr:nvSpPr>
      <xdr:spPr>
        <a:xfrm>
          <a:off x="3427878" y="3325345"/>
          <a:ext cx="3068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baseline="0"/>
            <a:t> NB! Kun v</a:t>
          </a:r>
          <a:r>
            <a:rPr lang="nb-NO" sz="1100" b="1"/>
            <a:t>ed avvikende lenge på faselisse.</a:t>
          </a:r>
          <a:br>
            <a:rPr lang="nb-NO" sz="1100" b="1"/>
          </a:br>
          <a:r>
            <a:rPr lang="nb-NO" sz="1100" b="1">
              <a:solidFill>
                <a:schemeClr val="tx1"/>
              </a:solidFill>
              <a:effectLst/>
              <a:latin typeface="+mn-lt"/>
              <a:ea typeface="+mn-ea"/>
              <a:cs typeface="+mn-cs"/>
            </a:rPr>
            <a:t>Rad 16</a:t>
          </a:r>
          <a:r>
            <a:rPr lang="nb-NO" sz="1100" b="1" baseline="0">
              <a:solidFill>
                <a:schemeClr val="tx1"/>
              </a:solidFill>
              <a:effectLst/>
              <a:latin typeface="+mn-lt"/>
              <a:ea typeface="+mn-ea"/>
              <a:cs typeface="+mn-cs"/>
            </a:rPr>
            <a:t> for faselisse slettes ved bruk av dette.</a:t>
          </a:r>
          <a:endParaRPr lang="nb-NO" sz="1100" b="1"/>
        </a:p>
      </xdr:txBody>
    </xdr:sp>
    <xdr:clientData/>
  </xdr:oneCellAnchor>
  <xdr:twoCellAnchor>
    <xdr:from>
      <xdr:col>6</xdr:col>
      <xdr:colOff>36634</xdr:colOff>
      <xdr:row>17</xdr:row>
      <xdr:rowOff>14359</xdr:rowOff>
    </xdr:from>
    <xdr:to>
      <xdr:col>7</xdr:col>
      <xdr:colOff>46503</xdr:colOff>
      <xdr:row>17</xdr:row>
      <xdr:rowOff>14654</xdr:rowOff>
    </xdr:to>
    <xdr:cxnSp macro="">
      <xdr:nvCxnSpPr>
        <xdr:cNvPr id="32" name="Rett pilkobling 31">
          <a:extLst>
            <a:ext uri="{FF2B5EF4-FFF2-40B4-BE49-F238E27FC236}">
              <a16:creationId xmlns:a16="http://schemas.microsoft.com/office/drawing/2014/main" id="{BF56DBDD-B126-4578-A679-E22C42C8431E}"/>
            </a:ext>
          </a:extLst>
        </xdr:cNvPr>
        <xdr:cNvCxnSpPr>
          <a:cxnSpLocks/>
          <a:stCxn id="31" idx="1"/>
        </xdr:cNvCxnSpPr>
      </xdr:nvCxnSpPr>
      <xdr:spPr>
        <a:xfrm flipH="1">
          <a:off x="3017959" y="3548134"/>
          <a:ext cx="409919"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324971</xdr:colOff>
      <xdr:row>24</xdr:row>
      <xdr:rowOff>89647</xdr:rowOff>
    </xdr:from>
    <xdr:to>
      <xdr:col>19</xdr:col>
      <xdr:colOff>369794</xdr:colOff>
      <xdr:row>26</xdr:row>
      <xdr:rowOff>112060</xdr:rowOff>
    </xdr:to>
    <xdr:cxnSp macro="">
      <xdr:nvCxnSpPr>
        <xdr:cNvPr id="30" name="Rett pilkobling 29">
          <a:extLst>
            <a:ext uri="{FF2B5EF4-FFF2-40B4-BE49-F238E27FC236}">
              <a16:creationId xmlns:a16="http://schemas.microsoft.com/office/drawing/2014/main" id="{D55E5F68-850A-489A-8A13-8BB8A42BD999}"/>
            </a:ext>
          </a:extLst>
        </xdr:cNvPr>
        <xdr:cNvCxnSpPr/>
      </xdr:nvCxnSpPr>
      <xdr:spPr>
        <a:xfrm flipV="1">
          <a:off x="12221696" y="4947397"/>
          <a:ext cx="44823" cy="4129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85725</xdr:colOff>
      <xdr:row>3</xdr:row>
      <xdr:rowOff>38100</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C8BF72A9-1030-4A48-83D5-BE7D4DE7675B}"/>
            </a:ext>
          </a:extLst>
        </xdr:cNvPr>
        <xdr:cNvSpPr/>
      </xdr:nvSpPr>
      <xdr:spPr>
        <a:xfrm>
          <a:off x="85725" y="38100"/>
          <a:ext cx="115252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Tilbake</a:t>
          </a:r>
        </a:p>
      </xdr:txBody>
    </xdr:sp>
    <xdr:clientData/>
  </xdr:twoCellAnchor>
  <xdr:oneCellAnchor>
    <xdr:from>
      <xdr:col>1</xdr:col>
      <xdr:colOff>107676</xdr:colOff>
      <xdr:row>23</xdr:row>
      <xdr:rowOff>8281</xdr:rowOff>
    </xdr:from>
    <xdr:ext cx="5893074" cy="436786"/>
    <xdr:sp macro="" textlink="">
      <xdr:nvSpPr>
        <xdr:cNvPr id="34" name="TekstSylinder 33">
          <a:extLst>
            <a:ext uri="{FF2B5EF4-FFF2-40B4-BE49-F238E27FC236}">
              <a16:creationId xmlns:a16="http://schemas.microsoft.com/office/drawing/2014/main" id="{E1005BFF-4649-4EAE-A9AC-9368CE79239C}"/>
            </a:ext>
          </a:extLst>
        </xdr:cNvPr>
        <xdr:cNvSpPr txBox="1"/>
      </xdr:nvSpPr>
      <xdr:spPr>
        <a:xfrm>
          <a:off x="193401" y="4532656"/>
          <a:ext cx="589307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Apparatet bestående av komponentene over er produsert i henhold til NEK-EN 61230 for å tåle kortslutningsstrømmene som er angitt nedenfor.</a:t>
          </a:r>
        </a:p>
      </xdr:txBody>
    </xdr:sp>
    <xdr:clientData/>
  </xdr:oneCellAnchor>
  <xdr:twoCellAnchor editAs="oneCell">
    <xdr:from>
      <xdr:col>1</xdr:col>
      <xdr:colOff>9525</xdr:colOff>
      <xdr:row>3</xdr:row>
      <xdr:rowOff>57150</xdr:rowOff>
    </xdr:from>
    <xdr:to>
      <xdr:col>4</xdr:col>
      <xdr:colOff>194346</xdr:colOff>
      <xdr:row>12</xdr:row>
      <xdr:rowOff>67235</xdr:rowOff>
    </xdr:to>
    <xdr:pic>
      <xdr:nvPicPr>
        <xdr:cNvPr id="42" name="Bilde 41">
          <a:extLst>
            <a:ext uri="{FF2B5EF4-FFF2-40B4-BE49-F238E27FC236}">
              <a16:creationId xmlns:a16="http://schemas.microsoft.com/office/drawing/2014/main" id="{3023220F-017D-4C06-B7D9-00B227381187}"/>
            </a:ext>
          </a:extLst>
        </xdr:cNvPr>
        <xdr:cNvPicPr>
          <a:picLocks noChangeAspect="1"/>
        </xdr:cNvPicPr>
      </xdr:nvPicPr>
      <xdr:blipFill>
        <a:blip xmlns:r="http://schemas.openxmlformats.org/officeDocument/2006/relationships" r:embed="rId2"/>
        <a:stretch>
          <a:fillRect/>
        </a:stretch>
      </xdr:blipFill>
      <xdr:spPr>
        <a:xfrm>
          <a:off x="99172" y="830356"/>
          <a:ext cx="1540733" cy="1836644"/>
        </a:xfrm>
        <a:prstGeom prst="rect">
          <a:avLst/>
        </a:prstGeom>
      </xdr:spPr>
    </xdr:pic>
    <xdr:clientData/>
  </xdr:twoCellAnchor>
  <xdr:twoCellAnchor>
    <xdr:from>
      <xdr:col>8</xdr:col>
      <xdr:colOff>89647</xdr:colOff>
      <xdr:row>0</xdr:row>
      <xdr:rowOff>44823</xdr:rowOff>
    </xdr:from>
    <xdr:to>
      <xdr:col>10</xdr:col>
      <xdr:colOff>1582351</xdr:colOff>
      <xdr:row>3</xdr:row>
      <xdr:rowOff>44823</xdr:rowOff>
    </xdr:to>
    <xdr:sp macro="[0]!Email_sheet" textlink="">
      <xdr:nvSpPr>
        <xdr:cNvPr id="41" name="Rektangel: avrundede hjørner 40">
          <a:extLst>
            <a:ext uri="{FF2B5EF4-FFF2-40B4-BE49-F238E27FC236}">
              <a16:creationId xmlns:a16="http://schemas.microsoft.com/office/drawing/2014/main" id="{CF80993E-AB0F-4FD7-B915-79F6E563392B}"/>
            </a:ext>
          </a:extLst>
        </xdr:cNvPr>
        <xdr:cNvSpPr/>
      </xdr:nvSpPr>
      <xdr:spPr>
        <a:xfrm>
          <a:off x="4224618" y="44823"/>
          <a:ext cx="2277115" cy="571500"/>
        </a:xfrm>
        <a:prstGeom prst="round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2000"/>
            <a:t>Bestilling forslag</a:t>
          </a:r>
        </a:p>
      </xdr:txBody>
    </xdr:sp>
    <xdr:clientData/>
  </xdr:twoCellAnchor>
  <xdr:oneCellAnchor>
    <xdr:from>
      <xdr:col>15</xdr:col>
      <xdr:colOff>281609</xdr:colOff>
      <xdr:row>16</xdr:row>
      <xdr:rowOff>0</xdr:rowOff>
    </xdr:from>
    <xdr:ext cx="184731" cy="264560"/>
    <xdr:sp macro="" textlink="">
      <xdr:nvSpPr>
        <xdr:cNvPr id="44" name="TekstSylinder 43">
          <a:extLst>
            <a:ext uri="{FF2B5EF4-FFF2-40B4-BE49-F238E27FC236}">
              <a16:creationId xmlns:a16="http://schemas.microsoft.com/office/drawing/2014/main" id="{C9F52144-C2D4-4A83-8111-83A3044BA7CB}"/>
            </a:ext>
          </a:extLst>
        </xdr:cNvPr>
        <xdr:cNvSpPr txBox="1"/>
      </xdr:nvSpPr>
      <xdr:spPr>
        <a:xfrm>
          <a:off x="9882809"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15</xdr:col>
      <xdr:colOff>281609</xdr:colOff>
      <xdr:row>16</xdr:row>
      <xdr:rowOff>0</xdr:rowOff>
    </xdr:from>
    <xdr:ext cx="184731" cy="264560"/>
    <xdr:sp macro="" textlink="">
      <xdr:nvSpPr>
        <xdr:cNvPr id="45" name="TekstSylinder 44">
          <a:extLst>
            <a:ext uri="{FF2B5EF4-FFF2-40B4-BE49-F238E27FC236}">
              <a16:creationId xmlns:a16="http://schemas.microsoft.com/office/drawing/2014/main" id="{6BA6BE21-583B-4789-B3E0-939A835C05FE}"/>
            </a:ext>
          </a:extLst>
        </xdr:cNvPr>
        <xdr:cNvSpPr txBox="1"/>
      </xdr:nvSpPr>
      <xdr:spPr>
        <a:xfrm>
          <a:off x="9882809"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12</xdr:col>
      <xdr:colOff>627598</xdr:colOff>
      <xdr:row>14</xdr:row>
      <xdr:rowOff>24750</xdr:rowOff>
    </xdr:from>
    <xdr:to>
      <xdr:col>14</xdr:col>
      <xdr:colOff>61611</xdr:colOff>
      <xdr:row>17</xdr:row>
      <xdr:rowOff>194367</xdr:rowOff>
    </xdr:to>
    <xdr:pic>
      <xdr:nvPicPr>
        <xdr:cNvPr id="47" name="Bilde 46" descr="http://www.melbye.com/melbye/frontend/mediabank/7094/12765_l.jpg">
          <a:extLst>
            <a:ext uri="{FF2B5EF4-FFF2-40B4-BE49-F238E27FC236}">
              <a16:creationId xmlns:a16="http://schemas.microsoft.com/office/drawing/2014/main" id="{8A281D42-2B52-4C8E-B221-C70E7489B262}"/>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942798" y="2796525"/>
          <a:ext cx="958013" cy="722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543231</xdr:colOff>
      <xdr:row>14</xdr:row>
      <xdr:rowOff>51013</xdr:rowOff>
    </xdr:from>
    <xdr:to>
      <xdr:col>16</xdr:col>
      <xdr:colOff>214619</xdr:colOff>
      <xdr:row>18</xdr:row>
      <xdr:rowOff>35148</xdr:rowOff>
    </xdr:to>
    <xdr:pic>
      <xdr:nvPicPr>
        <xdr:cNvPr id="48" name="Bilde 47" descr="http://www.melbye.com/melbye/frontend/mediabank/3421/_l.jpg">
          <a:extLst>
            <a:ext uri="{FF2B5EF4-FFF2-40B4-BE49-F238E27FC236}">
              <a16:creationId xmlns:a16="http://schemas.microsoft.com/office/drawing/2014/main" id="{E4D33D5D-21C5-4F99-8F49-5962F07CE9C7}"/>
            </a:ext>
          </a:extLst>
        </xdr:cNvPr>
        <xdr:cNvPicPr>
          <a:picLocks noChangeAspect="1" noChangeArrowheads="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9382431" y="2822788"/>
          <a:ext cx="1195388" cy="7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678828</xdr:colOff>
      <xdr:row>14</xdr:row>
      <xdr:rowOff>86632</xdr:rowOff>
    </xdr:from>
    <xdr:to>
      <xdr:col>17</xdr:col>
      <xdr:colOff>83516</xdr:colOff>
      <xdr:row>18</xdr:row>
      <xdr:rowOff>24872</xdr:rowOff>
    </xdr:to>
    <xdr:pic>
      <xdr:nvPicPr>
        <xdr:cNvPr id="49" name="Bilde 48" descr="http://www.melbye.com/melbye/frontend/mediabank/2767/12819_l.jpg">
          <a:extLst>
            <a:ext uri="{FF2B5EF4-FFF2-40B4-BE49-F238E27FC236}">
              <a16:creationId xmlns:a16="http://schemas.microsoft.com/office/drawing/2014/main" id="{EB99785A-D18C-4E76-99C8-233365FFF7F3}"/>
            </a:ext>
          </a:extLst>
        </xdr:cNvPr>
        <xdr:cNvPicPr>
          <a:picLocks noChangeAspect="1" noChangeArrowheads="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10280028" y="2858407"/>
          <a:ext cx="928688" cy="690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684781</xdr:colOff>
      <xdr:row>19</xdr:row>
      <xdr:rowOff>126909</xdr:rowOff>
    </xdr:from>
    <xdr:to>
      <xdr:col>13</xdr:col>
      <xdr:colOff>119314</xdr:colOff>
      <xdr:row>23</xdr:row>
      <xdr:rowOff>34971</xdr:rowOff>
    </xdr:to>
    <xdr:pic>
      <xdr:nvPicPr>
        <xdr:cNvPr id="50" name="Bilde 49" descr="http://www.melbye.com/melbye/frontend/mediabank/3709/12834_l.jpg">
          <a:extLst>
            <a:ext uri="{FF2B5EF4-FFF2-40B4-BE49-F238E27FC236}">
              <a16:creationId xmlns:a16="http://schemas.microsoft.com/office/drawing/2014/main" id="{C917BD84-6E1D-4A8C-AA79-60FFE893C3B9}"/>
            </a:ext>
          </a:extLst>
        </xdr:cNvPr>
        <xdr:cNvPicPr>
          <a:picLocks noChangeAspect="1" noChangeArrowheads="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7237981" y="3841659"/>
          <a:ext cx="958533" cy="63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717861</xdr:colOff>
      <xdr:row>20</xdr:row>
      <xdr:rowOff>22092</xdr:rowOff>
    </xdr:from>
    <xdr:to>
      <xdr:col>13</xdr:col>
      <xdr:colOff>750166</xdr:colOff>
      <xdr:row>23</xdr:row>
      <xdr:rowOff>12129</xdr:rowOff>
    </xdr:to>
    <xdr:pic>
      <xdr:nvPicPr>
        <xdr:cNvPr id="51" name="Bilde 50" descr="http://www.melbye.com/melbye/frontend/mediabank/3196/13031_l.jpg">
          <a:extLst>
            <a:ext uri="{FF2B5EF4-FFF2-40B4-BE49-F238E27FC236}">
              <a16:creationId xmlns:a16="http://schemas.microsoft.com/office/drawing/2014/main" id="{11B51286-2B8A-4242-A4D5-2EF0859C03DA}"/>
            </a:ext>
          </a:extLst>
        </xdr:cNvPr>
        <xdr:cNvPicPr>
          <a:picLocks noChangeAspect="1" noChangeArrowheads="1"/>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backgroundRemoval t="0" b="89680" l="10000" r="100000"/>
                  </a14:imgEffect>
                </a14:imgLayer>
              </a14:imgProps>
            </a:ext>
            <a:ext uri="{28A0092B-C50C-407E-A947-70E740481C1C}">
              <a14:useLocalDpi xmlns:a14="http://schemas.microsoft.com/office/drawing/2010/main" val="0"/>
            </a:ext>
          </a:extLst>
        </a:blip>
        <a:srcRect/>
        <a:stretch>
          <a:fillRect/>
        </a:stretch>
      </xdr:blipFill>
      <xdr:spPr bwMode="auto">
        <a:xfrm rot="21221334">
          <a:off x="8033061" y="3927342"/>
          <a:ext cx="794305" cy="523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666369</xdr:colOff>
      <xdr:row>19</xdr:row>
      <xdr:rowOff>161557</xdr:rowOff>
    </xdr:from>
    <xdr:to>
      <xdr:col>15</xdr:col>
      <xdr:colOff>56955</xdr:colOff>
      <xdr:row>23</xdr:row>
      <xdr:rowOff>88737</xdr:rowOff>
    </xdr:to>
    <xdr:pic>
      <xdr:nvPicPr>
        <xdr:cNvPr id="52" name="Bilde 51" descr="http://www.melbye.com/melbye/frontend/mediabank/3746/13034_l.jpg">
          <a:extLst>
            <a:ext uri="{FF2B5EF4-FFF2-40B4-BE49-F238E27FC236}">
              <a16:creationId xmlns:a16="http://schemas.microsoft.com/office/drawing/2014/main" id="{198D04E4-8F0D-47CF-8756-A415D04307A3}"/>
            </a:ext>
          </a:extLst>
        </xdr:cNvPr>
        <xdr:cNvPicPr>
          <a:picLocks noChangeAspect="1" noChangeArrowheads="1"/>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ackgroundRemoval t="5654" b="89753" l="9887" r="95763"/>
                  </a14:imgEffect>
                </a14:imgLayer>
              </a14:imgProps>
            </a:ext>
            <a:ext uri="{28A0092B-C50C-407E-A947-70E740481C1C}">
              <a14:useLocalDpi xmlns:a14="http://schemas.microsoft.com/office/drawing/2010/main" val="0"/>
            </a:ext>
          </a:extLst>
        </a:blip>
        <a:srcRect/>
        <a:stretch>
          <a:fillRect/>
        </a:stretch>
      </xdr:blipFill>
      <xdr:spPr bwMode="auto">
        <a:xfrm rot="20831895">
          <a:off x="8743569" y="3876307"/>
          <a:ext cx="914586" cy="65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25792</xdr:colOff>
      <xdr:row>19</xdr:row>
      <xdr:rowOff>187721</xdr:rowOff>
    </xdr:from>
    <xdr:to>
      <xdr:col>16</xdr:col>
      <xdr:colOff>65904</xdr:colOff>
      <xdr:row>22</xdr:row>
      <xdr:rowOff>190035</xdr:rowOff>
    </xdr:to>
    <xdr:pic>
      <xdr:nvPicPr>
        <xdr:cNvPr id="53" name="Bilde 52" descr="http://www.melbye.com/melbye/frontend/mediabank/2504/2879580_l.jpg">
          <a:extLst>
            <a:ext uri="{FF2B5EF4-FFF2-40B4-BE49-F238E27FC236}">
              <a16:creationId xmlns:a16="http://schemas.microsoft.com/office/drawing/2014/main" id="{8B269878-FEAC-472E-AF62-0DB0CC9E1661}"/>
            </a:ext>
          </a:extLst>
        </xdr:cNvPr>
        <xdr:cNvPicPr>
          <a:picLocks noChangeAspect="1" noChangeArrowheads="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3163" b="89982" l="10000" r="98875"/>
                  </a14:imgEffect>
                </a14:imgLayer>
              </a14:imgProps>
            </a:ext>
            <a:ext uri="{28A0092B-C50C-407E-A947-70E740481C1C}">
              <a14:useLocalDpi xmlns:a14="http://schemas.microsoft.com/office/drawing/2010/main" val="0"/>
            </a:ext>
          </a:extLst>
        </a:blip>
        <a:srcRect/>
        <a:stretch>
          <a:fillRect/>
        </a:stretch>
      </xdr:blipFill>
      <xdr:spPr bwMode="auto">
        <a:xfrm rot="20961630">
          <a:off x="9626992" y="3902471"/>
          <a:ext cx="802112" cy="535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711026</xdr:colOff>
      <xdr:row>35</xdr:row>
      <xdr:rowOff>146457</xdr:rowOff>
    </xdr:from>
    <xdr:to>
      <xdr:col>12</xdr:col>
      <xdr:colOff>714004</xdr:colOff>
      <xdr:row>39</xdr:row>
      <xdr:rowOff>37937</xdr:rowOff>
    </xdr:to>
    <xdr:pic>
      <xdr:nvPicPr>
        <xdr:cNvPr id="54" name="Bilde 53" descr="http://www.melbye.com/melbye/frontend/mediabank/2971/_l.jpg">
          <a:extLst>
            <a:ext uri="{FF2B5EF4-FFF2-40B4-BE49-F238E27FC236}">
              <a16:creationId xmlns:a16="http://schemas.microsoft.com/office/drawing/2014/main" id="{192E5C6B-B1B8-4A0A-BE4E-E8302D9538DC}"/>
            </a:ext>
          </a:extLst>
        </xdr:cNvPr>
        <xdr:cNvPicPr>
          <a:picLocks noChangeAspect="1" noChangeArrowheads="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6920" b="93772" l="8757" r="91243"/>
                  </a14:imgEffect>
                </a14:imgLayer>
              </a14:imgProps>
            </a:ext>
            <a:ext uri="{28A0092B-C50C-407E-A947-70E740481C1C}">
              <a14:useLocalDpi xmlns:a14="http://schemas.microsoft.com/office/drawing/2010/main" val="0"/>
            </a:ext>
          </a:extLst>
        </a:blip>
        <a:srcRect/>
        <a:stretch>
          <a:fillRect/>
        </a:stretch>
      </xdr:blipFill>
      <xdr:spPr bwMode="auto">
        <a:xfrm>
          <a:off x="7264226" y="6890157"/>
          <a:ext cx="764978" cy="653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700508</xdr:colOff>
      <xdr:row>36</xdr:row>
      <xdr:rowOff>22063</xdr:rowOff>
    </xdr:from>
    <xdr:to>
      <xdr:col>16</xdr:col>
      <xdr:colOff>84606</xdr:colOff>
      <xdr:row>38</xdr:row>
      <xdr:rowOff>118931</xdr:rowOff>
    </xdr:to>
    <xdr:pic>
      <xdr:nvPicPr>
        <xdr:cNvPr id="55" name="Bilde 54" descr="http://www.melbye.com/melbye/frontend/mediabank/3772/12813_l.jpg">
          <a:extLst>
            <a:ext uri="{FF2B5EF4-FFF2-40B4-BE49-F238E27FC236}">
              <a16:creationId xmlns:a16="http://schemas.microsoft.com/office/drawing/2014/main" id="{4F365E35-AE10-4976-8A8A-3E0FAE2765EB}"/>
            </a:ext>
          </a:extLst>
        </xdr:cNvPr>
        <xdr:cNvPicPr>
          <a:picLocks noChangeAspect="1" noChangeArrowheads="1"/>
        </xdr:cNvPicPr>
      </xdr:nvPicPr>
      <xdr:blipFill>
        <a:blip xmlns:r="http://schemas.openxmlformats.org/officeDocument/2006/relationships" r:embed="rId19" cstate="print">
          <a:extLst>
            <a:ext uri="{BEBA8EAE-BF5A-486C-A8C5-ECC9F3942E4B}">
              <a14:imgProps xmlns:a14="http://schemas.microsoft.com/office/drawing/2010/main">
                <a14:imgLayer r:embed="rId20">
                  <a14:imgEffect>
                    <a14:backgroundRemoval t="5198" b="92822" l="7500" r="100000"/>
                  </a14:imgEffect>
                </a14:imgLayer>
              </a14:imgProps>
            </a:ext>
            <a:ext uri="{28A0092B-C50C-407E-A947-70E740481C1C}">
              <a14:useLocalDpi xmlns:a14="http://schemas.microsoft.com/office/drawing/2010/main" val="0"/>
            </a:ext>
          </a:extLst>
        </a:blip>
        <a:srcRect/>
        <a:stretch>
          <a:fillRect/>
        </a:stretch>
      </xdr:blipFill>
      <xdr:spPr bwMode="auto">
        <a:xfrm rot="20973183">
          <a:off x="9539708" y="6956263"/>
          <a:ext cx="908098" cy="477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281609</xdr:colOff>
      <xdr:row>32</xdr:row>
      <xdr:rowOff>57979</xdr:rowOff>
    </xdr:from>
    <xdr:ext cx="184731" cy="264560"/>
    <xdr:sp macro="" textlink="">
      <xdr:nvSpPr>
        <xdr:cNvPr id="57" name="TekstSylinder 56">
          <a:extLst>
            <a:ext uri="{FF2B5EF4-FFF2-40B4-BE49-F238E27FC236}">
              <a16:creationId xmlns:a16="http://schemas.microsoft.com/office/drawing/2014/main" id="{3FBC1D2B-23E6-4805-8FDD-B0C9B5D3A60D}"/>
            </a:ext>
          </a:extLst>
        </xdr:cNvPr>
        <xdr:cNvSpPr txBox="1"/>
      </xdr:nvSpPr>
      <xdr:spPr>
        <a:xfrm>
          <a:off x="9882809" y="62206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13</xdr:col>
      <xdr:colOff>12886</xdr:colOff>
      <xdr:row>36</xdr:row>
      <xdr:rowOff>23861</xdr:rowOff>
    </xdr:from>
    <xdr:to>
      <xdr:col>14</xdr:col>
      <xdr:colOff>15230</xdr:colOff>
      <xdr:row>38</xdr:row>
      <xdr:rowOff>156882</xdr:rowOff>
    </xdr:to>
    <xdr:pic>
      <xdr:nvPicPr>
        <xdr:cNvPr id="58" name="Bilde 57" descr="http://www.melbye.com/melbye/frontend/mediabank/18433/2878728-2_l.jpg">
          <a:extLst>
            <a:ext uri="{FF2B5EF4-FFF2-40B4-BE49-F238E27FC236}">
              <a16:creationId xmlns:a16="http://schemas.microsoft.com/office/drawing/2014/main" id="{3CB7E621-BE43-4279-9CFC-23AFD13C5AAC}"/>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090086" y="6958061"/>
          <a:ext cx="764344" cy="51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47066</xdr:colOff>
      <xdr:row>13</xdr:row>
      <xdr:rowOff>181726</xdr:rowOff>
    </xdr:from>
    <xdr:to>
      <xdr:col>14</xdr:col>
      <xdr:colOff>759519</xdr:colOff>
      <xdr:row>16</xdr:row>
      <xdr:rowOff>168088</xdr:rowOff>
    </xdr:to>
    <xdr:pic>
      <xdr:nvPicPr>
        <xdr:cNvPr id="59" name="Bilde 58">
          <a:extLst>
            <a:ext uri="{FF2B5EF4-FFF2-40B4-BE49-F238E27FC236}">
              <a16:creationId xmlns:a16="http://schemas.microsoft.com/office/drawing/2014/main" id="{AB49C75F-FE13-42F3-8BC6-DB59B30D4731}"/>
            </a:ext>
          </a:extLst>
        </xdr:cNvPr>
        <xdr:cNvPicPr>
          <a:picLocks noChangeAspect="1"/>
        </xdr:cNvPicPr>
      </xdr:nvPicPr>
      <xdr:blipFill>
        <a:blip xmlns:r="http://schemas.openxmlformats.org/officeDocument/2006/relationships" r:embed="rId22"/>
        <a:stretch>
          <a:fillRect/>
        </a:stretch>
      </xdr:blipFill>
      <xdr:spPr>
        <a:xfrm>
          <a:off x="8886266" y="2763001"/>
          <a:ext cx="712453" cy="529287"/>
        </a:xfrm>
        <a:prstGeom prst="rect">
          <a:avLst/>
        </a:prstGeom>
      </xdr:spPr>
    </xdr:pic>
    <xdr:clientData/>
  </xdr:twoCellAnchor>
  <xdr:twoCellAnchor editAs="oneCell">
    <xdr:from>
      <xdr:col>13</xdr:col>
      <xdr:colOff>750797</xdr:colOff>
      <xdr:row>35</xdr:row>
      <xdr:rowOff>168090</xdr:rowOff>
    </xdr:from>
    <xdr:to>
      <xdr:col>15</xdr:col>
      <xdr:colOff>125718</xdr:colOff>
      <xdr:row>39</xdr:row>
      <xdr:rowOff>28986</xdr:rowOff>
    </xdr:to>
    <xdr:pic>
      <xdr:nvPicPr>
        <xdr:cNvPr id="60" name="Bilde 59" descr="http://www.melbye.com/melbye/frontend/mediabank/3135/12786_l.jpg">
          <a:extLst>
            <a:ext uri="{FF2B5EF4-FFF2-40B4-BE49-F238E27FC236}">
              <a16:creationId xmlns:a16="http://schemas.microsoft.com/office/drawing/2014/main" id="{944EF0AD-474E-4295-82D9-F3052369A2E1}"/>
            </a:ext>
          </a:extLst>
        </xdr:cNvPr>
        <xdr:cNvPicPr>
          <a:picLocks noChangeAspect="1" noChangeArrowheads="1"/>
        </xdr:cNvPicPr>
      </xdr:nvPicPr>
      <xdr:blipFill>
        <a:blip xmlns:r="http://schemas.openxmlformats.org/officeDocument/2006/relationships" r:embed="rId23" cstate="print">
          <a:extLst>
            <a:ext uri="{BEBA8EAE-BF5A-486C-A8C5-ECC9F3942E4B}">
              <a14:imgProps xmlns:a14="http://schemas.microsoft.com/office/drawing/2010/main">
                <a14:imgLayer r:embed="rId24">
                  <a14:imgEffect>
                    <a14:backgroundRemoval t="4274" b="92308" l="3390" r="88136"/>
                  </a14:imgEffect>
                </a14:imgLayer>
              </a14:imgProps>
            </a:ext>
            <a:ext uri="{28A0092B-C50C-407E-A947-70E740481C1C}">
              <a14:useLocalDpi xmlns:a14="http://schemas.microsoft.com/office/drawing/2010/main" val="0"/>
            </a:ext>
          </a:extLst>
        </a:blip>
        <a:srcRect/>
        <a:stretch>
          <a:fillRect/>
        </a:stretch>
      </xdr:blipFill>
      <xdr:spPr bwMode="auto">
        <a:xfrm>
          <a:off x="8827997" y="6911790"/>
          <a:ext cx="898921" cy="622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33</xdr:row>
      <xdr:rowOff>0</xdr:rowOff>
    </xdr:from>
    <xdr:ext cx="5905500" cy="2838451"/>
    <xdr:sp macro="" textlink="">
      <xdr:nvSpPr>
        <xdr:cNvPr id="26" name="TekstSylinder 25">
          <a:extLst>
            <a:ext uri="{FF2B5EF4-FFF2-40B4-BE49-F238E27FC236}">
              <a16:creationId xmlns:a16="http://schemas.microsoft.com/office/drawing/2014/main" id="{4E3B8E8B-1A80-403A-B41C-612A466978EB}"/>
            </a:ext>
          </a:extLst>
        </xdr:cNvPr>
        <xdr:cNvSpPr txBox="1"/>
      </xdr:nvSpPr>
      <xdr:spPr>
        <a:xfrm>
          <a:off x="0" y="6577853"/>
          <a:ext cx="5905500" cy="283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800" b="1"/>
            <a:t>Bruk av jordings-</a:t>
          </a:r>
          <a:r>
            <a:rPr lang="nb-NO" sz="800" b="1" baseline="0"/>
            <a:t> og kortslutningsapparat</a:t>
          </a:r>
        </a:p>
        <a:p>
          <a:r>
            <a:rPr lang="nb-NO" sz="800" b="0" baseline="0"/>
            <a:t>For å forhindre farer ved rest-spenninger når apparatet tilkobles, skal alltid apparatet tilkobles jord før det forbindes til den anleggsdelen som skal jordes. Det skal alltid brukes isolert stang eller andre isolerte hjelpemidler ved tilkobling av faseklemmer.</a:t>
          </a:r>
        </a:p>
        <a:p>
          <a:r>
            <a:rPr lang="nb-NO" sz="800" b="0" baseline="0"/>
            <a:t>Ved frakobling følges prosedyren i omvendt rekkefølge</a:t>
          </a:r>
        </a:p>
        <a:p>
          <a:r>
            <a:rPr lang="nb-NO" sz="800" b="0" baseline="0"/>
            <a:t>Ved til- eller frakobling av faseklemme er det akseptert at det kan oppstå gnister.</a:t>
          </a:r>
        </a:p>
        <a:p>
          <a:r>
            <a:rPr lang="nb-NO" sz="800" b="0" baseline="0"/>
            <a:t>Hvis apparatet blir utsatt for en kortslutning, kan det oppstå meget kraftige bevegelser i apparatet. Dette gjelder spesielt om apparatet har kabler. Apparatet vil oppnå meget høy temperatur umiddelbart etter en kortslutning.</a:t>
          </a:r>
        </a:p>
        <a:p>
          <a:r>
            <a:rPr lang="nb-NO" sz="800" b="0" baseline="0"/>
            <a:t>Av sikkerhetsgrunner skal jordingsapparatet behandles med stor forsiktighet. Det skal grundig undersøkes visuelt før bruk. Synlige skader på klemmer, tilkoblinger, kabelisolasjon og/eller avdekking av bar leder skal anses som alvorlige defekter, og apparatet skal ikke tas i bruk. Før bruk skal kontakt flatene på klemmene undersøkes visuelt. Kontakt flatene på kontakt punktet skal børstes og være fri for smuss, maling eller korrosjon. Dette for å forsikre en god elektrisk forbindelse.</a:t>
          </a:r>
        </a:p>
        <a:p>
          <a:r>
            <a:rPr lang="nb-NO" sz="800" b="1" baseline="0"/>
            <a:t>Periodisk kontroll og vedlikehold</a:t>
          </a:r>
        </a:p>
        <a:p>
          <a:r>
            <a:rPr lang="nb-NO" sz="800" b="0" baseline="0"/>
            <a:t>Sluttbruker skal etablere egne retningslinjer for å forsikre seg om at apparatet blir kontrollert i henhold til overnevnte instrukser. Dette skal også beskrive rutine for periodisk kontroll.</a:t>
          </a:r>
        </a:p>
        <a:p>
          <a:r>
            <a:rPr lang="nb-NO" sz="800" b="0" baseline="0"/>
            <a:t>I henhold til forskriftene skal jord- og kortslutningsutstyr kontrolleres og godkjennes av kompetent person en gang i året.</a:t>
          </a:r>
        </a:p>
        <a:p>
          <a:r>
            <a:rPr lang="nb-NO" sz="800" b="0" baseline="0"/>
            <a:t>Med kompetent person menes en person som har fått dokumentert opplæring i kontroll av jord- og kortslutningsapparater.</a:t>
          </a:r>
        </a:p>
        <a:p>
          <a:r>
            <a:rPr lang="nb-NO" sz="800" b="1" baseline="0"/>
            <a:t>Reparasjon</a:t>
          </a:r>
        </a:p>
        <a:p>
          <a:r>
            <a:rPr lang="nb-NO" sz="800" b="0"/>
            <a:t>Reparasjoner</a:t>
          </a:r>
          <a:r>
            <a:rPr lang="nb-NO" sz="800" b="0" baseline="0"/>
            <a:t> skal kun utføres av leverandør eller av kompetent person under direksjon av leverandøren.</a:t>
          </a:r>
        </a:p>
        <a:p>
          <a:r>
            <a:rPr lang="nb-NO" sz="800" b="0" baseline="0"/>
            <a:t>Et apparat som har vært utsatt for kortslutning skal ikke brukes dersom det ikke med sikkerhet kan fastslås at utstyret holder opprinnelig sikkerhetsnivå. Dersom det er tvil om apparatetilstand må dette ikke brukes.</a:t>
          </a:r>
          <a:endParaRPr lang="nb-NO" sz="800" b="0"/>
        </a:p>
      </xdr:txBody>
    </xdr:sp>
    <xdr:clientData/>
  </xdr:oneCellAnchor>
  <xdr:twoCellAnchor editAs="oneCell">
    <xdr:from>
      <xdr:col>12</xdr:col>
      <xdr:colOff>0</xdr:colOff>
      <xdr:row>14</xdr:row>
      <xdr:rowOff>0</xdr:rowOff>
    </xdr:from>
    <xdr:to>
      <xdr:col>13</xdr:col>
      <xdr:colOff>133049</xdr:colOff>
      <xdr:row>17</xdr:row>
      <xdr:rowOff>132919</xdr:rowOff>
    </xdr:to>
    <xdr:pic>
      <xdr:nvPicPr>
        <xdr:cNvPr id="27" name="Bilde 26" descr="http://www.melbye.com/melbye/frontend/mediabank/7093/12764_l.jpg">
          <a:extLst>
            <a:ext uri="{FF2B5EF4-FFF2-40B4-BE49-F238E27FC236}">
              <a16:creationId xmlns:a16="http://schemas.microsoft.com/office/drawing/2014/main" id="{5BA6AE32-B36E-4DF1-8390-3D8083CA701A}"/>
            </a:ext>
          </a:extLst>
        </xdr:cNvPr>
        <xdr:cNvPicPr>
          <a:picLocks noChangeAspect="1" noChangeArrowheads="1"/>
        </xdr:cNvPicPr>
      </xdr:nvPicPr>
      <xdr:blipFill>
        <a:blip xmlns:r="http://schemas.openxmlformats.org/officeDocument/2006/relationships" r:embed="rId25" cstate="print">
          <a:extLst>
            <a:ext uri="{BEBA8EAE-BF5A-486C-A8C5-ECC9F3942E4B}">
              <a14:imgProps xmlns:a14="http://schemas.microsoft.com/office/drawing/2010/main">
                <a14:imgLayer r:embed="rId26">
                  <a14:imgEffect>
                    <a14:backgroundRemoval t="6780" b="89831" l="9814" r="96021"/>
                  </a14:imgEffect>
                </a14:imgLayer>
              </a14:imgProps>
            </a:ext>
            <a:ext uri="{28A0092B-C50C-407E-A947-70E740481C1C}">
              <a14:useLocalDpi xmlns:a14="http://schemas.microsoft.com/office/drawing/2010/main" val="0"/>
            </a:ext>
          </a:extLst>
        </a:blip>
        <a:srcRect/>
        <a:stretch>
          <a:fillRect/>
        </a:stretch>
      </xdr:blipFill>
      <xdr:spPr bwMode="auto">
        <a:xfrm>
          <a:off x="6656294" y="2969559"/>
          <a:ext cx="895049" cy="693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46503</xdr:colOff>
      <xdr:row>15</xdr:row>
      <xdr:rowOff>191620</xdr:rowOff>
    </xdr:from>
    <xdr:ext cx="3068731" cy="436786"/>
    <xdr:sp macro="" textlink="">
      <xdr:nvSpPr>
        <xdr:cNvPr id="33" name="TekstSylinder 32">
          <a:extLst>
            <a:ext uri="{FF2B5EF4-FFF2-40B4-BE49-F238E27FC236}">
              <a16:creationId xmlns:a16="http://schemas.microsoft.com/office/drawing/2014/main" id="{76837237-E01F-42F6-A93B-872D6133B04D}"/>
            </a:ext>
          </a:extLst>
        </xdr:cNvPr>
        <xdr:cNvSpPr txBox="1"/>
      </xdr:nvSpPr>
      <xdr:spPr>
        <a:xfrm>
          <a:off x="3427878" y="3325345"/>
          <a:ext cx="3068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baseline="0"/>
            <a:t> NB! Kun v</a:t>
          </a:r>
          <a:r>
            <a:rPr lang="nb-NO" sz="1100" b="1"/>
            <a:t>ed avvikende lenge på faselisse.</a:t>
          </a:r>
          <a:br>
            <a:rPr lang="nb-NO" sz="1100" b="1"/>
          </a:br>
          <a:r>
            <a:rPr lang="nb-NO" sz="1100" b="1">
              <a:solidFill>
                <a:schemeClr val="tx1"/>
              </a:solidFill>
              <a:effectLst/>
              <a:latin typeface="+mn-lt"/>
              <a:ea typeface="+mn-ea"/>
              <a:cs typeface="+mn-cs"/>
            </a:rPr>
            <a:t>Rad 16</a:t>
          </a:r>
          <a:r>
            <a:rPr lang="nb-NO" sz="1100" b="1" baseline="0">
              <a:solidFill>
                <a:schemeClr val="tx1"/>
              </a:solidFill>
              <a:effectLst/>
              <a:latin typeface="+mn-lt"/>
              <a:ea typeface="+mn-ea"/>
              <a:cs typeface="+mn-cs"/>
            </a:rPr>
            <a:t> for faselisse slettes ved bruk av dette.</a:t>
          </a:r>
          <a:endParaRPr lang="nb-NO" sz="1100" b="1"/>
        </a:p>
      </xdr:txBody>
    </xdr:sp>
    <xdr:clientData/>
  </xdr:oneCellAnchor>
  <xdr:twoCellAnchor>
    <xdr:from>
      <xdr:col>6</xdr:col>
      <xdr:colOff>36634</xdr:colOff>
      <xdr:row>17</xdr:row>
      <xdr:rowOff>14359</xdr:rowOff>
    </xdr:from>
    <xdr:to>
      <xdr:col>7</xdr:col>
      <xdr:colOff>46503</xdr:colOff>
      <xdr:row>17</xdr:row>
      <xdr:rowOff>14654</xdr:rowOff>
    </xdr:to>
    <xdr:cxnSp macro="">
      <xdr:nvCxnSpPr>
        <xdr:cNvPr id="35" name="Rett pilkobling 34">
          <a:extLst>
            <a:ext uri="{FF2B5EF4-FFF2-40B4-BE49-F238E27FC236}">
              <a16:creationId xmlns:a16="http://schemas.microsoft.com/office/drawing/2014/main" id="{56EC2512-AEEA-4010-937E-9E8A5AF94F05}"/>
            </a:ext>
          </a:extLst>
        </xdr:cNvPr>
        <xdr:cNvCxnSpPr>
          <a:cxnSpLocks/>
          <a:stCxn id="33" idx="1"/>
        </xdr:cNvCxnSpPr>
      </xdr:nvCxnSpPr>
      <xdr:spPr>
        <a:xfrm flipH="1">
          <a:off x="3017959" y="3548134"/>
          <a:ext cx="409919" cy="29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1B6576-9E44-4BFF-9B15-D53B45576AD5}" name="Tabell53" displayName="Tabell53" ref="M3:R13" totalsRowShown="0" headerRowDxfId="49" dataDxfId="47" headerRowBorderDxfId="48" tableBorderDxfId="46">
  <tableColumns count="6">
    <tableColumn id="1" xr3:uid="{FE6FD662-A3DE-4AC1-958B-774C0CD640BC}" name="El nr" dataDxfId="45" dataCellStyle="Normal 2"/>
    <tableColumn id="2" xr3:uid="{B2B59EFB-7B7F-4F07-84B7-AFC9EB59E61A}" name="Type" dataDxfId="44"/>
    <tableColumn id="3" xr3:uid="{834A07DD-8000-4429-B077-002C5BAD7A3E}" name="Line" dataDxfId="43"/>
    <tableColumn id="4" xr3:uid="{112AC368-5A10-4D53-89B3-82E5694509FC}" name="Skinne" dataDxfId="42"/>
    <tableColumn id="5" xr3:uid="{A2B4F145-0A8A-4112-AB59-BF6A1C1FA859}" name="rør / bolt" dataDxfId="41"/>
    <tableColumn id="6" xr3:uid="{E4E91DD3-BFAC-48DC-ACC6-2596D4CBC79B}" name="Krok" dataDxfId="40"/>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1DFE920-C13C-458E-BDCC-4B9B023AD17B}" name="Tabell534" displayName="Tabell534" ref="M3:R13" totalsRowShown="0" headerRowDxfId="39" dataDxfId="37" headerRowBorderDxfId="38" tableBorderDxfId="36">
  <tableColumns count="6">
    <tableColumn id="1" xr3:uid="{EBBD601D-9BCC-4CA5-B769-F1D0AAA4DB7A}" name="El nr" dataDxfId="35" dataCellStyle="Normal 2"/>
    <tableColumn id="2" xr3:uid="{C9862530-8251-4F5B-83C8-25846B8268AA}" name="Type" dataDxfId="34"/>
    <tableColumn id="3" xr3:uid="{141B4B78-40F7-482B-B0C0-1B5846D50567}" name="Line" dataDxfId="33"/>
    <tableColumn id="4" xr3:uid="{2A20FECD-B544-4C6C-941E-902825967F67}" name="Skinne" dataDxfId="32"/>
    <tableColumn id="5" xr3:uid="{449A5AEC-F1BE-4CD3-9200-D7B49D3BC800}" name="rør / bolt" dataDxfId="31"/>
    <tableColumn id="6" xr3:uid="{F5D2280F-12E5-4A99-BEDA-E627A0A6E263}" name="Krok" dataDxfId="30"/>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CA826E-894F-418B-834B-2C5B6D55FC43}" name="Tabell535" displayName="Tabell535" ref="M3:R13" totalsRowShown="0" headerRowDxfId="29" dataDxfId="27" headerRowBorderDxfId="28" tableBorderDxfId="26">
  <tableColumns count="6">
    <tableColumn id="1" xr3:uid="{43B24E99-85BF-4FD4-B80F-E6383D341C88}" name="El nr" dataDxfId="25" dataCellStyle="Normal 2"/>
    <tableColumn id="2" xr3:uid="{8A32DA17-CB20-4135-A21B-AE6A05821EB5}" name="Type" dataDxfId="24"/>
    <tableColumn id="3" xr3:uid="{000CE733-595B-4AAF-9DBE-E9FD39529E8F}" name="Line" dataDxfId="23"/>
    <tableColumn id="4" xr3:uid="{4BB82D0F-5E28-4696-9A0B-B8ECF2731789}" name="Skinne" dataDxfId="22"/>
    <tableColumn id="5" xr3:uid="{970D9799-02EE-476E-942E-4DFCE1D985E0}" name="rør / bolt" dataDxfId="21"/>
    <tableColumn id="6" xr3:uid="{17973CA3-07B9-44C6-A839-3D60B740EF93}" name="Krok" dataDxfId="20"/>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C305F9-C363-4208-9FF6-077E99E19B7D}" name="Tabell5347" displayName="Tabell5347" ref="M3:R13" totalsRowShown="0" headerRowDxfId="19" dataDxfId="17" headerRowBorderDxfId="18" tableBorderDxfId="16">
  <tableColumns count="6">
    <tableColumn id="1" xr3:uid="{43025ADE-468E-49F8-8BE6-BA1A8549E4F0}" name="El nr" dataDxfId="15" dataCellStyle="Normal 2"/>
    <tableColumn id="2" xr3:uid="{18836406-B14C-4AFE-A9BB-6A5302C75EC7}" name="Type" dataDxfId="14"/>
    <tableColumn id="3" xr3:uid="{E6BFC8A7-DA60-4002-B1ED-2032DA58CFC2}" name="Line" dataDxfId="13"/>
    <tableColumn id="4" xr3:uid="{CDC4163F-EE2B-403E-A50B-C026C0419C53}" name="Skinne" dataDxfId="12"/>
    <tableColumn id="5" xr3:uid="{2C498389-70E3-4D9C-8EC3-DB5FD3B72EB1}" name="rør / bolt" dataDxfId="11"/>
    <tableColumn id="6" xr3:uid="{D91BF5D9-C4B8-4282-91A0-C190E72EFE1A}" name="Krok" dataDxfId="10"/>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131C1-42D6-4AD0-A08F-16555CA93E19}" name="Tabell53478" displayName="Tabell53478" ref="M3:R13" totalsRowShown="0" headerRowDxfId="9" dataDxfId="7" headerRowBorderDxfId="8" tableBorderDxfId="6">
  <tableColumns count="6">
    <tableColumn id="1" xr3:uid="{75416695-80FC-4A5C-A697-70AAACD71C2B}" name="El nr" dataDxfId="5" dataCellStyle="Normal 2"/>
    <tableColumn id="2" xr3:uid="{B7D76EA2-A882-4596-A9BA-1860CD9E6675}" name="Type" dataDxfId="4"/>
    <tableColumn id="3" xr3:uid="{3B0C155B-B58D-4D66-9BBF-DBC92E0FE6E3}" name="Line" dataDxfId="3"/>
    <tableColumn id="4" xr3:uid="{2EA3C499-3041-4150-AB1E-850D61E7E137}" name="Skinne" dataDxfId="2"/>
    <tableColumn id="5" xr3:uid="{BBA7D8B5-0042-450F-98BA-0AC77D7B5A38}" name="rør / bolt" dataDxfId="1"/>
    <tableColumn id="6" xr3:uid="{902CEA40-218A-4BF0-8DAB-2CE7EB433569}" name="Krok" dataDxfId="0"/>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7A115-65C8-4FAB-BD5B-2C08601A973A}">
  <sheetPr codeName="Ark4">
    <pageSetUpPr fitToPage="1"/>
  </sheetPr>
  <dimension ref="A1:M3"/>
  <sheetViews>
    <sheetView tabSelected="1" zoomScale="115" zoomScaleNormal="115" workbookViewId="0">
      <pane ySplit="17" topLeftCell="A18" activePane="bottomLeft" state="frozen"/>
      <selection pane="bottomLeft" activeCell="B29" sqref="B29"/>
    </sheetView>
  </sheetViews>
  <sheetFormatPr baseColWidth="10" defaultColWidth="11.42578125" defaultRowHeight="15" x14ac:dyDescent="0.25"/>
  <cols>
    <col min="1" max="2" width="11.42578125" style="26"/>
    <col min="3" max="3" width="5.85546875" style="26" customWidth="1"/>
    <col min="4" max="5" width="11.42578125" style="26"/>
    <col min="6" max="6" width="5.85546875" style="26" customWidth="1"/>
    <col min="7" max="8" width="11.42578125" style="26"/>
    <col min="9" max="9" width="5.85546875" style="26" customWidth="1"/>
    <col min="10" max="11" width="11.42578125" style="26"/>
    <col min="12" max="12" width="5.85546875" style="26" customWidth="1"/>
    <col min="13" max="13" width="11.42578125" style="26"/>
    <col min="14" max="14" width="11.5703125" style="26" customWidth="1"/>
    <col min="15" max="15" width="5.85546875" style="26" customWidth="1"/>
    <col min="16" max="16384" width="11.42578125" style="26"/>
  </cols>
  <sheetData>
    <row r="1" spans="1:13" ht="15" customHeight="1" x14ac:dyDescent="0.25">
      <c r="B1" s="171" t="s">
        <v>0</v>
      </c>
      <c r="C1" s="171"/>
      <c r="D1" s="171"/>
      <c r="E1" s="171"/>
      <c r="F1" s="171"/>
      <c r="G1" s="171"/>
      <c r="H1" s="171"/>
      <c r="I1" s="171"/>
      <c r="J1" s="171"/>
      <c r="K1" s="171"/>
      <c r="L1" s="171"/>
      <c r="M1" s="171"/>
    </row>
    <row r="2" spans="1:13" ht="15" customHeight="1" x14ac:dyDescent="0.25">
      <c r="B2" s="171"/>
      <c r="C2" s="171"/>
      <c r="D2" s="171"/>
      <c r="E2" s="171"/>
      <c r="F2" s="171"/>
      <c r="G2" s="171"/>
      <c r="H2" s="171"/>
      <c r="I2" s="171"/>
      <c r="J2" s="171"/>
      <c r="K2" s="171"/>
      <c r="L2" s="171"/>
      <c r="M2" s="171"/>
    </row>
    <row r="3" spans="1:13" x14ac:dyDescent="0.25">
      <c r="A3" s="27"/>
      <c r="B3" s="170" t="s">
        <v>256</v>
      </c>
      <c r="C3" s="170"/>
      <c r="D3" s="170"/>
      <c r="E3" s="170"/>
      <c r="F3" s="170"/>
      <c r="G3" s="170"/>
      <c r="H3" s="170"/>
      <c r="I3" s="170"/>
      <c r="J3" s="170"/>
      <c r="K3" s="170"/>
      <c r="L3" s="170"/>
      <c r="M3" s="170"/>
    </row>
  </sheetData>
  <sheetProtection algorithmName="SHA-512" hashValue="X8J4P2s5QZqgbVi5td7zCWt61GEthSYkRyKIbMm5EexkrM2bv68cQ36bI1AUmBl+ftE8yLAFVS+wMkTV/UeK4A==" saltValue="OKWRp0ZXoPPXQX8C4AWE6Q==" spinCount="100000" sheet="1" objects="1" scenarios="1" selectLockedCells="1"/>
  <mergeCells count="2">
    <mergeCell ref="B3:M3"/>
    <mergeCell ref="B1:M2"/>
  </mergeCells>
  <pageMargins left="0" right="0.70866141732283472" top="0.74803149606299213" bottom="0.74803149606299213" header="0.31496062992125984" footer="0.31496062992125984"/>
  <pageSetup paperSize="9" scale="6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B883-DF54-4C3D-890B-2B66C12CD0D5}">
  <sheetPr codeName="Ark5">
    <pageSetUpPr fitToPage="1"/>
  </sheetPr>
  <dimension ref="B1:T46"/>
  <sheetViews>
    <sheetView zoomScale="85" zoomScaleNormal="85" workbookViewId="0">
      <pane ySplit="13" topLeftCell="A14" activePane="bottomLeft" state="frozen"/>
      <selection pane="bottomLeft" activeCell="I28" sqref="I28:I34"/>
    </sheetView>
  </sheetViews>
  <sheetFormatPr baseColWidth="10" defaultColWidth="11.42578125" defaultRowHeight="15" x14ac:dyDescent="0.25"/>
  <cols>
    <col min="1" max="1" width="1.28515625" style="1" customWidth="1"/>
    <col min="2" max="2" width="5.28515625" style="1" bestFit="1" customWidth="1"/>
    <col min="3" max="3" width="10.7109375" style="1" customWidth="1"/>
    <col min="4" max="4" width="4.28515625" style="1" customWidth="1"/>
    <col min="5" max="5" width="12.140625" style="1" customWidth="1"/>
    <col min="6" max="6" width="11" style="1" customWidth="1"/>
    <col min="7" max="7" width="6.5703125" style="1" hidden="1" customWidth="1"/>
    <col min="8" max="8" width="12.28515625" style="1" customWidth="1"/>
    <col min="9" max="9" width="11.7109375" style="1" customWidth="1"/>
    <col min="10" max="10" width="5" style="1" hidden="1" customWidth="1"/>
    <col min="11" max="11" width="19.7109375" style="1" customWidth="1"/>
    <col min="12" max="18" width="11.42578125" style="1"/>
    <col min="19" max="20" width="10" style="1" customWidth="1"/>
    <col min="21" max="16384" width="11.42578125" style="1"/>
  </cols>
  <sheetData>
    <row r="1" spans="2:20" ht="23.25" x14ac:dyDescent="0.25">
      <c r="C1" s="201"/>
      <c r="D1" s="201"/>
      <c r="E1" s="201"/>
      <c r="F1" s="201"/>
      <c r="G1" s="201"/>
      <c r="H1" s="201"/>
      <c r="I1" s="201"/>
      <c r="J1" s="48"/>
    </row>
    <row r="2" spans="2:20" ht="23.25" x14ac:dyDescent="0.25">
      <c r="C2" s="201"/>
      <c r="D2" s="201"/>
      <c r="E2" s="201"/>
      <c r="F2" s="201"/>
      <c r="G2" s="201"/>
      <c r="H2" s="201"/>
      <c r="I2" s="201"/>
      <c r="J2" s="48"/>
      <c r="M2" s="202" t="s">
        <v>22</v>
      </c>
      <c r="N2" s="202"/>
      <c r="O2" s="202" t="s">
        <v>38</v>
      </c>
      <c r="P2" s="202"/>
      <c r="Q2" s="202"/>
      <c r="R2" s="202"/>
    </row>
    <row r="3" spans="2:20" x14ac:dyDescent="0.25">
      <c r="B3" s="2"/>
      <c r="C3" s="3"/>
      <c r="D3" s="2"/>
      <c r="E3" s="2"/>
      <c r="F3" s="2"/>
      <c r="G3" s="2"/>
      <c r="H3" s="2"/>
      <c r="I3" s="2"/>
      <c r="J3" s="2"/>
      <c r="K3" s="2"/>
      <c r="M3" s="42" t="s">
        <v>25</v>
      </c>
      <c r="N3" s="42" t="s">
        <v>4</v>
      </c>
      <c r="O3" s="42" t="s">
        <v>26</v>
      </c>
      <c r="P3" s="42" t="s">
        <v>27</v>
      </c>
      <c r="Q3" s="42" t="s">
        <v>28</v>
      </c>
      <c r="R3" s="42" t="s">
        <v>29</v>
      </c>
    </row>
    <row r="4" spans="2:20" x14ac:dyDescent="0.25">
      <c r="B4" s="2"/>
      <c r="C4" s="2"/>
      <c r="D4" s="2"/>
      <c r="E4" s="2"/>
      <c r="F4" s="2"/>
      <c r="G4" s="2"/>
      <c r="H4" s="2"/>
      <c r="I4" s="2"/>
      <c r="J4" s="2"/>
      <c r="K4" s="2"/>
      <c r="M4" s="6">
        <v>2878700</v>
      </c>
      <c r="N4" s="91" t="s">
        <v>30</v>
      </c>
      <c r="O4" s="160" t="s">
        <v>39</v>
      </c>
      <c r="P4" s="160" t="s">
        <v>39</v>
      </c>
      <c r="Q4" s="161" t="s">
        <v>39</v>
      </c>
      <c r="R4" s="161">
        <v>24</v>
      </c>
    </row>
    <row r="5" spans="2:20" ht="23.25" customHeight="1" x14ac:dyDescent="0.25">
      <c r="B5" s="2"/>
      <c r="C5" s="2"/>
      <c r="D5" s="2"/>
      <c r="F5" s="201" t="s">
        <v>0</v>
      </c>
      <c r="G5" s="201"/>
      <c r="H5" s="201"/>
      <c r="I5" s="201"/>
      <c r="J5" s="201"/>
      <c r="K5" s="201"/>
      <c r="L5" s="4"/>
      <c r="M5" s="6">
        <v>2878702</v>
      </c>
      <c r="N5" s="91" t="s">
        <v>31</v>
      </c>
      <c r="O5" s="161">
        <v>19</v>
      </c>
      <c r="P5" s="161">
        <v>14</v>
      </c>
      <c r="Q5" s="161">
        <v>14</v>
      </c>
      <c r="R5" s="161" t="s">
        <v>39</v>
      </c>
    </row>
    <row r="6" spans="2:20" ht="15" customHeight="1" thickBot="1" x14ac:dyDescent="0.3">
      <c r="B6" s="2"/>
      <c r="C6" s="2"/>
      <c r="D6" s="2"/>
      <c r="E6" s="2"/>
      <c r="F6" s="174" t="s">
        <v>256</v>
      </c>
      <c r="G6" s="174"/>
      <c r="H6" s="174"/>
      <c r="I6" s="174"/>
      <c r="J6" s="2"/>
      <c r="K6" s="125" t="s">
        <v>258</v>
      </c>
      <c r="M6" s="6">
        <v>2878703</v>
      </c>
      <c r="N6" s="91" t="s">
        <v>32</v>
      </c>
      <c r="O6" s="161">
        <v>19</v>
      </c>
      <c r="P6" s="161">
        <v>14</v>
      </c>
      <c r="Q6" s="161">
        <v>14</v>
      </c>
      <c r="R6" s="161" t="s">
        <v>39</v>
      </c>
    </row>
    <row r="7" spans="2:20" x14ac:dyDescent="0.25">
      <c r="B7" s="2"/>
      <c r="C7" s="2"/>
      <c r="D7" s="2"/>
      <c r="E7" s="2"/>
      <c r="F7" s="165"/>
      <c r="G7" s="165"/>
      <c r="H7" s="166"/>
      <c r="I7" s="203"/>
      <c r="J7" s="204"/>
      <c r="K7" s="205"/>
      <c r="L7" s="164"/>
      <c r="M7" s="20">
        <v>2878705</v>
      </c>
      <c r="N7" s="162" t="s">
        <v>85</v>
      </c>
      <c r="O7" s="163">
        <v>14</v>
      </c>
      <c r="P7" s="163">
        <v>14</v>
      </c>
      <c r="Q7" s="163">
        <v>14</v>
      </c>
      <c r="R7" s="161" t="s">
        <v>39</v>
      </c>
    </row>
    <row r="8" spans="2:20" ht="15" customHeight="1" x14ac:dyDescent="0.25">
      <c r="B8" s="2"/>
      <c r="C8" s="2"/>
      <c r="D8" s="2"/>
      <c r="E8" s="2"/>
      <c r="F8" s="2"/>
      <c r="G8" s="2"/>
      <c r="H8" s="2"/>
      <c r="I8" s="206"/>
      <c r="J8" s="207"/>
      <c r="K8" s="208"/>
      <c r="L8" s="164"/>
      <c r="M8" s="20">
        <v>2878706</v>
      </c>
      <c r="N8" s="162" t="s">
        <v>33</v>
      </c>
      <c r="O8" s="163">
        <v>24</v>
      </c>
      <c r="P8" s="163" t="s">
        <v>39</v>
      </c>
      <c r="Q8" s="163" t="s">
        <v>39</v>
      </c>
      <c r="R8" s="163" t="s">
        <v>39</v>
      </c>
    </row>
    <row r="9" spans="2:20" ht="15" customHeight="1" x14ac:dyDescent="0.25">
      <c r="B9" s="2"/>
      <c r="C9" s="2"/>
      <c r="D9" s="2"/>
      <c r="E9" s="2"/>
      <c r="F9" s="2"/>
      <c r="G9" s="2"/>
      <c r="H9" s="2"/>
      <c r="I9" s="206"/>
      <c r="J9" s="207"/>
      <c r="K9" s="208"/>
      <c r="L9" s="164"/>
      <c r="M9" s="20">
        <v>2878778</v>
      </c>
      <c r="N9" s="162" t="s">
        <v>34</v>
      </c>
      <c r="O9" s="163">
        <v>14</v>
      </c>
      <c r="P9" s="163">
        <v>14</v>
      </c>
      <c r="Q9" s="163">
        <v>14</v>
      </c>
      <c r="R9" s="163" t="s">
        <v>39</v>
      </c>
    </row>
    <row r="10" spans="2:20" x14ac:dyDescent="0.25">
      <c r="B10" s="2"/>
      <c r="C10" s="2"/>
      <c r="D10" s="2"/>
      <c r="E10" s="2"/>
      <c r="F10" s="2"/>
      <c r="G10" s="2"/>
      <c r="H10" s="2"/>
      <c r="I10" s="206"/>
      <c r="J10" s="207"/>
      <c r="K10" s="208"/>
      <c r="L10" s="164"/>
      <c r="M10" s="20">
        <v>2878796</v>
      </c>
      <c r="N10" s="162" t="s">
        <v>35</v>
      </c>
      <c r="O10" s="163">
        <v>10</v>
      </c>
      <c r="P10" s="163" t="s">
        <v>39</v>
      </c>
      <c r="Q10" s="163" t="s">
        <v>39</v>
      </c>
      <c r="R10" s="163" t="s">
        <v>39</v>
      </c>
    </row>
    <row r="11" spans="2:20" x14ac:dyDescent="0.25">
      <c r="B11" s="2"/>
      <c r="C11" s="2"/>
      <c r="D11" s="2"/>
      <c r="E11" s="2"/>
      <c r="F11" s="2"/>
      <c r="G11" s="2"/>
      <c r="H11" s="2"/>
      <c r="I11" s="206"/>
      <c r="J11" s="207"/>
      <c r="K11" s="208"/>
      <c r="L11" s="164"/>
      <c r="M11" s="20">
        <v>2879202</v>
      </c>
      <c r="N11" s="162">
        <v>784470</v>
      </c>
      <c r="O11" s="163">
        <v>14</v>
      </c>
      <c r="P11" s="163" t="s">
        <v>39</v>
      </c>
      <c r="Q11" s="163" t="s">
        <v>39</v>
      </c>
      <c r="R11" s="163" t="s">
        <v>39</v>
      </c>
    </row>
    <row r="12" spans="2:20" s="4" customFormat="1" x14ac:dyDescent="0.25">
      <c r="B12" s="3"/>
      <c r="C12" s="3"/>
      <c r="D12" s="3"/>
      <c r="E12" s="3"/>
      <c r="F12" s="3"/>
      <c r="G12" s="3"/>
      <c r="H12" s="3"/>
      <c r="I12" s="206"/>
      <c r="J12" s="207"/>
      <c r="K12" s="208"/>
      <c r="L12" s="164"/>
      <c r="M12" s="20">
        <v>2879238</v>
      </c>
      <c r="N12" s="162" t="s">
        <v>36</v>
      </c>
      <c r="O12" s="163">
        <v>14</v>
      </c>
      <c r="P12" s="163" t="s">
        <v>39</v>
      </c>
      <c r="Q12" s="163" t="s">
        <v>39</v>
      </c>
      <c r="R12" s="163" t="s">
        <v>39</v>
      </c>
    </row>
    <row r="13" spans="2:20" ht="15.75" thickBot="1" x14ac:dyDescent="0.3">
      <c r="B13" s="2"/>
      <c r="C13" s="2"/>
      <c r="D13" s="2"/>
      <c r="E13" s="2"/>
      <c r="F13" s="2"/>
      <c r="G13" s="2"/>
      <c r="H13" s="2"/>
      <c r="I13" s="209"/>
      <c r="J13" s="210"/>
      <c r="K13" s="211"/>
      <c r="L13" s="164"/>
      <c r="M13" s="6">
        <v>2879571</v>
      </c>
      <c r="N13" s="91" t="s">
        <v>37</v>
      </c>
      <c r="O13" s="161">
        <v>24</v>
      </c>
      <c r="P13" s="161">
        <v>24</v>
      </c>
      <c r="Q13" s="161">
        <v>24</v>
      </c>
      <c r="R13" s="161" t="s">
        <v>39</v>
      </c>
    </row>
    <row r="14" spans="2:20" ht="15" customHeight="1" x14ac:dyDescent="0.25">
      <c r="B14" s="172" t="s">
        <v>4</v>
      </c>
      <c r="C14" s="172" t="s">
        <v>1</v>
      </c>
      <c r="D14" s="195" t="s">
        <v>3</v>
      </c>
      <c r="E14" s="193" t="s">
        <v>20</v>
      </c>
      <c r="F14" s="192" t="s">
        <v>18</v>
      </c>
      <c r="H14" s="192" t="s">
        <v>21</v>
      </c>
      <c r="I14" s="190" t="s">
        <v>24</v>
      </c>
      <c r="J14" s="54"/>
      <c r="K14" s="2"/>
    </row>
    <row r="15" spans="2:20" ht="12" customHeight="1" x14ac:dyDescent="0.25">
      <c r="B15" s="173"/>
      <c r="C15" s="173"/>
      <c r="D15" s="195"/>
      <c r="E15" s="194"/>
      <c r="F15" s="191"/>
      <c r="G15" s="2"/>
      <c r="H15" s="191"/>
      <c r="I15" s="191"/>
      <c r="J15" s="54"/>
      <c r="K15" s="2"/>
      <c r="M15" s="26"/>
      <c r="N15" s="26"/>
      <c r="O15" s="26"/>
      <c r="P15" s="26"/>
      <c r="Q15" s="26"/>
      <c r="R15" s="26"/>
      <c r="S15" s="26" t="s">
        <v>262</v>
      </c>
    </row>
    <row r="16" spans="2:20" ht="15.75" customHeight="1" thickBot="1" x14ac:dyDescent="0.3">
      <c r="B16" s="32" t="s">
        <v>5</v>
      </c>
      <c r="C16" s="15" t="s">
        <v>39</v>
      </c>
      <c r="D16" s="33"/>
      <c r="E16" s="15">
        <v>120</v>
      </c>
      <c r="F16" s="15" t="s">
        <v>39</v>
      </c>
      <c r="G16" s="2" t="str">
        <f>E16&amp;"|"&amp;F16</f>
        <v>120|-</v>
      </c>
      <c r="H16" s="15"/>
      <c r="I16" s="15" t="s">
        <v>39</v>
      </c>
      <c r="J16" s="2" t="str">
        <f>H16&amp;"|"&amp;I16</f>
        <v>|-</v>
      </c>
      <c r="K16" s="2"/>
      <c r="M16" s="26"/>
      <c r="N16" s="26"/>
      <c r="O16" s="26"/>
      <c r="P16" s="26"/>
      <c r="Q16" s="26"/>
      <c r="R16" s="26"/>
      <c r="S16" s="212" t="s">
        <v>260</v>
      </c>
      <c r="T16" s="212" t="s">
        <v>259</v>
      </c>
    </row>
    <row r="17" spans="2:20" ht="15.75" customHeight="1" x14ac:dyDescent="0.25">
      <c r="B17" s="2"/>
      <c r="C17" s="184" t="s">
        <v>84</v>
      </c>
      <c r="D17" s="185"/>
      <c r="E17" s="136" t="s">
        <v>39</v>
      </c>
      <c r="F17" s="137" t="s">
        <v>39</v>
      </c>
      <c r="G17" s="2" t="str">
        <f>E17&amp;"|"&amp;F17</f>
        <v>-|-</v>
      </c>
      <c r="H17" s="34"/>
      <c r="I17" s="35"/>
      <c r="J17" s="35"/>
      <c r="K17" s="36"/>
      <c r="M17" s="26"/>
      <c r="N17" s="26"/>
      <c r="O17" s="26"/>
      <c r="P17" s="26"/>
      <c r="Q17" s="26"/>
      <c r="R17" s="26"/>
      <c r="S17" s="212"/>
      <c r="T17" s="212"/>
    </row>
    <row r="18" spans="2:20" ht="15.75" thickBot="1" x14ac:dyDescent="0.3">
      <c r="B18" s="2"/>
      <c r="C18" s="186" t="s">
        <v>83</v>
      </c>
      <c r="D18" s="187"/>
      <c r="E18" s="138" t="s">
        <v>39</v>
      </c>
      <c r="F18" s="139" t="s">
        <v>39</v>
      </c>
      <c r="G18" s="2" t="str">
        <f>E18&amp;"|"&amp;F18</f>
        <v>-|-</v>
      </c>
      <c r="H18" s="37"/>
      <c r="I18" s="38"/>
      <c r="J18" s="38"/>
      <c r="K18" s="39"/>
      <c r="M18" s="26"/>
      <c r="N18" s="26"/>
      <c r="O18" s="26"/>
      <c r="P18" s="26"/>
      <c r="Q18" s="26"/>
      <c r="R18" s="26"/>
      <c r="S18" s="212"/>
      <c r="T18" s="212"/>
    </row>
    <row r="19" spans="2:20" ht="15" customHeight="1" x14ac:dyDescent="0.25">
      <c r="B19" s="2"/>
      <c r="C19" s="2"/>
      <c r="D19" s="2"/>
      <c r="M19" s="46">
        <v>2878700</v>
      </c>
      <c r="N19" s="46" t="s">
        <v>87</v>
      </c>
      <c r="O19" s="46">
        <v>2878705</v>
      </c>
      <c r="P19" s="46">
        <v>2878706</v>
      </c>
      <c r="Q19" s="46">
        <v>2878778</v>
      </c>
      <c r="R19" s="26"/>
      <c r="S19" s="167">
        <v>25</v>
      </c>
      <c r="T19" s="167">
        <v>16</v>
      </c>
    </row>
    <row r="20" spans="2:20" ht="15" customHeight="1" x14ac:dyDescent="0.25">
      <c r="B20" s="178" t="s">
        <v>10</v>
      </c>
      <c r="C20" s="179"/>
      <c r="D20" s="2"/>
      <c r="E20" s="193" t="s">
        <v>11</v>
      </c>
      <c r="F20" s="2"/>
      <c r="G20" s="2"/>
      <c r="H20" s="14" t="s">
        <v>49</v>
      </c>
      <c r="I20" s="14">
        <f>E16/5</f>
        <v>24</v>
      </c>
      <c r="J20" s="55"/>
      <c r="K20" s="2"/>
      <c r="M20" s="26"/>
      <c r="N20" s="26"/>
      <c r="O20" s="26"/>
      <c r="P20" s="26"/>
      <c r="Q20" s="26"/>
      <c r="R20" s="26"/>
      <c r="S20" s="167">
        <v>35</v>
      </c>
      <c r="T20" s="167">
        <v>16</v>
      </c>
    </row>
    <row r="21" spans="2:20" ht="12" customHeight="1" x14ac:dyDescent="0.25">
      <c r="B21" s="180"/>
      <c r="C21" s="181"/>
      <c r="D21" s="2"/>
      <c r="E21" s="194"/>
      <c r="F21" s="2"/>
      <c r="G21" s="2"/>
      <c r="H21" s="14" t="s">
        <v>50</v>
      </c>
      <c r="I21" s="7">
        <f>I20*1.41</f>
        <v>33.839999999999996</v>
      </c>
      <c r="J21" s="56"/>
      <c r="K21" s="2"/>
      <c r="M21" s="26"/>
      <c r="N21" s="26"/>
      <c r="O21" s="26"/>
      <c r="P21" s="26"/>
      <c r="Q21" s="26"/>
      <c r="R21" s="26"/>
      <c r="S21" s="167">
        <v>50</v>
      </c>
      <c r="T21" s="167">
        <v>25</v>
      </c>
    </row>
    <row r="22" spans="2:20" x14ac:dyDescent="0.25">
      <c r="B22" s="182" t="s">
        <v>39</v>
      </c>
      <c r="C22" s="183"/>
      <c r="D22" s="2"/>
      <c r="E22" s="30" t="s">
        <v>39</v>
      </c>
      <c r="F22" s="2"/>
      <c r="G22" s="2"/>
      <c r="I22" s="2"/>
      <c r="J22" s="2"/>
      <c r="K22" s="2"/>
      <c r="M22" s="26"/>
      <c r="N22" s="26"/>
      <c r="O22" s="26"/>
      <c r="P22" s="26"/>
      <c r="Q22" s="26"/>
      <c r="R22" s="26"/>
      <c r="S22" s="167">
        <v>70</v>
      </c>
      <c r="T22" s="167">
        <v>35</v>
      </c>
    </row>
    <row r="23" spans="2:20" x14ac:dyDescent="0.25">
      <c r="B23" s="2"/>
      <c r="C23" s="2"/>
      <c r="D23" s="2"/>
      <c r="E23" s="2"/>
      <c r="F23" s="2"/>
      <c r="G23" s="2"/>
      <c r="H23" s="2"/>
      <c r="I23" s="2"/>
      <c r="J23" s="2"/>
      <c r="K23" s="2"/>
      <c r="M23" s="26"/>
      <c r="N23" s="26"/>
      <c r="O23" s="26"/>
      <c r="P23" s="26"/>
      <c r="Q23" s="26"/>
      <c r="R23" s="26"/>
      <c r="S23" s="167">
        <v>95</v>
      </c>
      <c r="T23" s="167">
        <v>35</v>
      </c>
    </row>
    <row r="24" spans="2:20" x14ac:dyDescent="0.25">
      <c r="B24" s="2"/>
      <c r="C24" s="2"/>
      <c r="D24" s="2"/>
      <c r="E24" s="2"/>
      <c r="F24" s="2"/>
      <c r="G24" s="2"/>
      <c r="H24" s="2"/>
      <c r="I24" s="2"/>
      <c r="J24" s="2"/>
      <c r="K24" s="2"/>
      <c r="M24" s="46">
        <v>2878796</v>
      </c>
      <c r="N24" s="46">
        <v>2879202</v>
      </c>
      <c r="O24" s="46">
        <v>2879238</v>
      </c>
      <c r="P24" s="46">
        <v>2879571</v>
      </c>
      <c r="Q24" s="26"/>
      <c r="R24" s="26"/>
      <c r="S24" s="167">
        <v>120</v>
      </c>
      <c r="T24" s="167">
        <v>50</v>
      </c>
    </row>
    <row r="25" spans="2:20" x14ac:dyDescent="0.25">
      <c r="B25" s="2"/>
      <c r="C25" s="2"/>
      <c r="D25" s="2"/>
      <c r="E25" s="2"/>
      <c r="F25" s="2"/>
      <c r="G25" s="2"/>
      <c r="H25" s="2"/>
      <c r="I25" s="2"/>
      <c r="J25" s="2"/>
      <c r="K25" s="2"/>
      <c r="M25" s="26"/>
      <c r="N25" s="26"/>
      <c r="O25" s="26"/>
      <c r="P25" s="26"/>
      <c r="Q25" s="26"/>
      <c r="R25" s="26"/>
    </row>
    <row r="26" spans="2:20" ht="15.75" customHeight="1" thickBot="1" x14ac:dyDescent="0.3">
      <c r="B26" s="2"/>
      <c r="C26" s="2"/>
      <c r="D26" s="2"/>
      <c r="E26" s="2"/>
      <c r="F26" s="2"/>
      <c r="G26" s="2"/>
      <c r="K26" s="2"/>
    </row>
    <row r="27" spans="2:20" x14ac:dyDescent="0.25">
      <c r="B27" s="2"/>
      <c r="C27" s="40" t="s">
        <v>66</v>
      </c>
      <c r="D27" s="196" t="str">
        <f>CONCATENATE(B16," ",B22,"/",E22)</f>
        <v>1A -/-</v>
      </c>
      <c r="E27" s="197"/>
      <c r="H27" s="90" t="s">
        <v>88</v>
      </c>
      <c r="J27" s="26"/>
      <c r="K27" s="27"/>
      <c r="M27" s="198" t="s">
        <v>44</v>
      </c>
      <c r="N27" s="199"/>
      <c r="O27" s="200"/>
    </row>
    <row r="28" spans="2:20" x14ac:dyDescent="0.25">
      <c r="B28" s="2"/>
      <c r="C28" s="41" t="s">
        <v>71</v>
      </c>
      <c r="D28" s="174" t="str">
        <f>CONCATENATE(E16,"mm²")</f>
        <v>120mm²</v>
      </c>
      <c r="E28" s="175"/>
      <c r="F28" s="125" t="s">
        <v>249</v>
      </c>
      <c r="H28" s="42" t="s">
        <v>91</v>
      </c>
      <c r="I28" s="141">
        <f>VLOOKUP(B22,Kilde!J:K,2,FALSE)</f>
        <v>0</v>
      </c>
      <c r="J28" s="4"/>
      <c r="K28" s="135" t="s">
        <v>92</v>
      </c>
      <c r="M28" s="42" t="s">
        <v>25</v>
      </c>
      <c r="N28" s="42" t="s">
        <v>4</v>
      </c>
      <c r="O28" s="42" t="s">
        <v>40</v>
      </c>
      <c r="S28" s="213" t="s">
        <v>261</v>
      </c>
      <c r="T28" s="214"/>
    </row>
    <row r="29" spans="2:20" ht="15.75" customHeight="1" thickBot="1" x14ac:dyDescent="0.3">
      <c r="B29" s="2"/>
      <c r="C29" s="41" t="s">
        <v>81</v>
      </c>
      <c r="D29" s="140" t="str">
        <f>CONCATENATE(H16,"mm²")</f>
        <v>mm²</v>
      </c>
      <c r="E29" s="5"/>
      <c r="F29" s="125" t="s">
        <v>247</v>
      </c>
      <c r="H29" s="132" t="s">
        <v>89</v>
      </c>
      <c r="I29" s="141" t="e">
        <f>VLOOKUP(G16,Kilde!$F:$G,2,FALSE)</f>
        <v>#N/A</v>
      </c>
      <c r="J29" s="4"/>
      <c r="K29" s="133" t="s">
        <v>92</v>
      </c>
      <c r="M29" s="11">
        <v>2878710</v>
      </c>
      <c r="N29" s="11" t="s">
        <v>41</v>
      </c>
      <c r="O29" s="11" t="s">
        <v>42</v>
      </c>
      <c r="S29" s="215"/>
      <c r="T29" s="216"/>
    </row>
    <row r="30" spans="2:20" x14ac:dyDescent="0.25">
      <c r="B30" s="2"/>
      <c r="C30" s="41" t="s">
        <v>69</v>
      </c>
      <c r="D30" s="174" t="str">
        <f>CONCATENATE(I20,"kA","-","1s","-",2.5)</f>
        <v>24kA-1s-2,5</v>
      </c>
      <c r="E30" s="175"/>
      <c r="F30" s="125" t="s">
        <v>247</v>
      </c>
      <c r="H30" s="126" t="s">
        <v>89</v>
      </c>
      <c r="I30" s="142" t="e">
        <f>VLOOKUP(G17,Kilde!F:G,2,FALSE)</f>
        <v>#N/A</v>
      </c>
      <c r="J30" s="127"/>
      <c r="K30" s="128" t="s">
        <v>253</v>
      </c>
      <c r="M30" s="12">
        <v>2878711</v>
      </c>
      <c r="N30" s="12" t="s">
        <v>43</v>
      </c>
      <c r="O30" s="12" t="s">
        <v>42</v>
      </c>
    </row>
    <row r="31" spans="2:20" x14ac:dyDescent="0.25">
      <c r="B31" s="2"/>
      <c r="C31" s="41" t="s">
        <v>70</v>
      </c>
      <c r="D31" s="176" t="str">
        <f>CONCATENATE(I21,"kA","-","0,5s","-",2.5)</f>
        <v>33,84kA-0,5s-2,5</v>
      </c>
      <c r="E31" s="177"/>
      <c r="F31" s="125" t="s">
        <v>247</v>
      </c>
      <c r="H31" s="155" t="s">
        <v>89</v>
      </c>
      <c r="I31" s="156" t="e">
        <f>VLOOKUP(G18,Kilde!F:G,2,FALSE)</f>
        <v>#N/A</v>
      </c>
      <c r="J31" s="157"/>
      <c r="K31" s="158" t="s">
        <v>254</v>
      </c>
      <c r="M31" s="11">
        <v>2878708</v>
      </c>
      <c r="N31" s="11" t="s">
        <v>45</v>
      </c>
      <c r="O31" s="11" t="s">
        <v>47</v>
      </c>
      <c r="P31" s="45">
        <v>2878710</v>
      </c>
      <c r="Q31" s="45">
        <v>2878711</v>
      </c>
    </row>
    <row r="32" spans="2:20" x14ac:dyDescent="0.25">
      <c r="B32" s="2"/>
      <c r="C32" s="41" t="s">
        <v>72</v>
      </c>
      <c r="D32" s="188">
        <f ca="1">NOW()</f>
        <v>44706.359043171295</v>
      </c>
      <c r="E32" s="189"/>
      <c r="H32" s="58" t="s">
        <v>257</v>
      </c>
      <c r="I32" s="58">
        <v>2879165</v>
      </c>
      <c r="J32" s="58"/>
      <c r="K32" s="42" t="s">
        <v>93</v>
      </c>
      <c r="M32" s="11">
        <v>2878728</v>
      </c>
      <c r="N32" s="11" t="s">
        <v>82</v>
      </c>
      <c r="O32" s="11" t="s">
        <v>47</v>
      </c>
      <c r="S32" s="26"/>
    </row>
    <row r="33" spans="2:20" ht="15.75" customHeight="1" thickBot="1" x14ac:dyDescent="0.3">
      <c r="B33" s="2"/>
      <c r="C33" s="43" t="s">
        <v>73</v>
      </c>
      <c r="D33" s="44"/>
      <c r="E33" s="13"/>
      <c r="F33" s="125" t="s">
        <v>248</v>
      </c>
      <c r="H33" s="42" t="s">
        <v>90</v>
      </c>
      <c r="I33" s="141" t="e">
        <f>VLOOKUP(J16,Kilde!F:G,2,FALSE)</f>
        <v>#N/A</v>
      </c>
      <c r="J33" s="42"/>
      <c r="K33" s="135" t="s">
        <v>93</v>
      </c>
      <c r="M33" s="12">
        <v>2878729</v>
      </c>
      <c r="N33" s="12" t="s">
        <v>46</v>
      </c>
      <c r="O33" s="12" t="s">
        <v>47</v>
      </c>
      <c r="R33" s="212" t="s">
        <v>2</v>
      </c>
      <c r="S33" s="212" t="s">
        <v>263</v>
      </c>
      <c r="T33" s="212" t="s">
        <v>264</v>
      </c>
    </row>
    <row r="34" spans="2:20" x14ac:dyDescent="0.25">
      <c r="F34" s="125" t="s">
        <v>250</v>
      </c>
      <c r="H34" s="31" t="s">
        <v>23</v>
      </c>
      <c r="I34" s="159">
        <f>VLOOKUP(E22,Kilde!N:O,2,FALSE)</f>
        <v>0</v>
      </c>
      <c r="J34" s="4"/>
      <c r="K34" s="134" t="s">
        <v>93</v>
      </c>
      <c r="M34" s="11">
        <v>2878762</v>
      </c>
      <c r="N34" s="11" t="s">
        <v>48</v>
      </c>
      <c r="O34" s="11" t="s">
        <v>47</v>
      </c>
      <c r="R34" s="212"/>
      <c r="S34" s="212"/>
      <c r="T34" s="212"/>
    </row>
    <row r="35" spans="2:20" ht="15" customHeight="1" x14ac:dyDescent="0.25">
      <c r="R35" s="212"/>
      <c r="S35" s="212"/>
      <c r="T35" s="212"/>
    </row>
    <row r="36" spans="2:20" x14ac:dyDescent="0.25">
      <c r="R36" s="161" t="s">
        <v>265</v>
      </c>
      <c r="S36" s="167">
        <v>5</v>
      </c>
      <c r="T36" s="167">
        <v>7</v>
      </c>
    </row>
    <row r="37" spans="2:20" x14ac:dyDescent="0.25">
      <c r="M37" s="26"/>
      <c r="N37" s="26"/>
      <c r="O37" s="26"/>
      <c r="P37" s="26"/>
      <c r="Q37" s="26"/>
      <c r="R37" s="161" t="s">
        <v>266</v>
      </c>
      <c r="S37" s="167">
        <v>7</v>
      </c>
      <c r="T37" s="167">
        <v>10</v>
      </c>
    </row>
    <row r="38" spans="2:20" x14ac:dyDescent="0.25">
      <c r="M38" s="26"/>
      <c r="N38" s="26"/>
      <c r="O38" s="26"/>
      <c r="P38" s="26"/>
      <c r="Q38" s="26"/>
      <c r="R38" s="161" t="s">
        <v>267</v>
      </c>
      <c r="S38" s="167">
        <v>10</v>
      </c>
      <c r="T38" s="167">
        <v>14</v>
      </c>
    </row>
    <row r="39" spans="2:20" x14ac:dyDescent="0.25">
      <c r="M39" s="26"/>
      <c r="N39" s="26"/>
      <c r="O39" s="26"/>
      <c r="P39" s="26"/>
      <c r="Q39" s="26"/>
      <c r="R39" s="161" t="s">
        <v>268</v>
      </c>
      <c r="S39" s="167">
        <v>14</v>
      </c>
      <c r="T39" s="167">
        <v>20</v>
      </c>
    </row>
    <row r="40" spans="2:20" x14ac:dyDescent="0.25">
      <c r="M40" s="46">
        <v>2878708</v>
      </c>
      <c r="N40" s="46">
        <v>2878728</v>
      </c>
      <c r="O40" s="46">
        <v>2878729</v>
      </c>
      <c r="P40" s="46">
        <v>2878762</v>
      </c>
      <c r="Q40" s="46"/>
      <c r="R40" s="161" t="s">
        <v>269</v>
      </c>
      <c r="S40" s="167">
        <v>19</v>
      </c>
      <c r="T40" s="167">
        <v>27</v>
      </c>
    </row>
    <row r="41" spans="2:20" x14ac:dyDescent="0.25">
      <c r="M41" s="26"/>
      <c r="N41" s="26"/>
      <c r="O41" s="26"/>
      <c r="P41" s="26"/>
      <c r="Q41" s="169"/>
      <c r="R41" s="161" t="s">
        <v>270</v>
      </c>
      <c r="S41" s="167">
        <v>24</v>
      </c>
      <c r="T41" s="167">
        <v>34</v>
      </c>
    </row>
    <row r="42" spans="2:20" x14ac:dyDescent="0.25">
      <c r="M42" s="26"/>
      <c r="N42" s="26"/>
      <c r="O42" s="26"/>
      <c r="P42" s="26"/>
      <c r="Q42" s="26"/>
      <c r="R42" s="26"/>
    </row>
    <row r="43" spans="2:20" x14ac:dyDescent="0.25">
      <c r="M43" s="26"/>
      <c r="N43" s="47"/>
      <c r="O43" s="26"/>
      <c r="P43" s="26"/>
      <c r="Q43" s="26"/>
      <c r="R43" s="26"/>
      <c r="S43" s="26"/>
    </row>
    <row r="44" spans="2:20" x14ac:dyDescent="0.25">
      <c r="M44" s="26"/>
      <c r="N44" s="26"/>
      <c r="O44" s="26"/>
      <c r="P44" s="26"/>
      <c r="Q44" s="26"/>
      <c r="R44" s="26"/>
      <c r="S44" s="26"/>
    </row>
    <row r="45" spans="2:20" x14ac:dyDescent="0.25">
      <c r="M45" s="26"/>
      <c r="N45" s="26"/>
      <c r="O45" s="26"/>
      <c r="P45" s="26"/>
      <c r="Q45" s="26"/>
      <c r="R45" s="26"/>
      <c r="S45" s="26"/>
    </row>
    <row r="46" spans="2:20" x14ac:dyDescent="0.25">
      <c r="M46" s="26"/>
      <c r="N46" s="26"/>
      <c r="O46" s="26"/>
      <c r="P46" s="26"/>
      <c r="Q46" s="26"/>
      <c r="R46" s="26"/>
      <c r="S46" s="26"/>
    </row>
  </sheetData>
  <sheetProtection algorithmName="SHA-512" hashValue="gcqJJXPRtsPoDSaOfPFjyj0TJaIOdyB48S31IRcXZpuL6Wxb9y5pFKnNeqSuPLcdt8j/2qrlHuiTxb7ub2ae4w==" saltValue="7nNSE+vN1H4YdZ19o3EjsQ==" spinCount="100000" sheet="1" selectLockedCells="1"/>
  <mergeCells count="30">
    <mergeCell ref="R33:R35"/>
    <mergeCell ref="S16:S18"/>
    <mergeCell ref="T16:T18"/>
    <mergeCell ref="S28:T29"/>
    <mergeCell ref="S33:S35"/>
    <mergeCell ref="T33:T35"/>
    <mergeCell ref="M27:O27"/>
    <mergeCell ref="F5:K5"/>
    <mergeCell ref="C1:I2"/>
    <mergeCell ref="M2:N2"/>
    <mergeCell ref="O2:R2"/>
    <mergeCell ref="C14:C15"/>
    <mergeCell ref="F6:I6"/>
    <mergeCell ref="I7:K13"/>
    <mergeCell ref="D32:E32"/>
    <mergeCell ref="I14:I15"/>
    <mergeCell ref="H14:H15"/>
    <mergeCell ref="F14:F15"/>
    <mergeCell ref="E14:E15"/>
    <mergeCell ref="D14:D15"/>
    <mergeCell ref="E20:E21"/>
    <mergeCell ref="D27:E27"/>
    <mergeCell ref="B14:B15"/>
    <mergeCell ref="D28:E28"/>
    <mergeCell ref="D30:E30"/>
    <mergeCell ref="D31:E31"/>
    <mergeCell ref="B20:C21"/>
    <mergeCell ref="B22:C22"/>
    <mergeCell ref="C17:D17"/>
    <mergeCell ref="C18:D18"/>
  </mergeCells>
  <dataValidations xWindow="400" yWindow="606" count="2">
    <dataValidation allowBlank="1" sqref="H22" xr:uid="{F85C0659-85BB-4F5D-AB03-E24ED7DF215E}"/>
    <dataValidation showInputMessage="1" sqref="B16" xr:uid="{BDD58F6F-3137-4CA9-9F70-BEDA37CE9981}"/>
  </dataValidations>
  <pageMargins left="0.19685039370078741" right="0.31496062992125984" top="0.70866141732283472" bottom="0.70866141732283472" header="0.31496062992125984" footer="0.31496062992125984"/>
  <pageSetup paperSize="9" scale="99" fitToWidth="2" fitToHeight="2" orientation="portrait" horizontalDpi="4294967295" verticalDpi="4294967295" r:id="rId1"/>
  <headerFooter>
    <oddHeader>&amp;L&amp;"-,Fet"NEK-EN 61230:2008&amp;C&amp;"-,Fet"Melbye Skandinavia Norge&amp;R&amp;"-,Fet"&amp;D</oddHeader>
    <oddFooter>&amp;L&amp;"-,Fet"Melbye Skandinavia Norge
Prost Stabelsvei 22, 2019 Skedsmokorset&amp;C&amp;"-,Fet"Tlf: +47 63 87 01 50
E-post: bestilling@melbye.no&amp;R&amp;G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400" yWindow="606" count="7">
        <x14:dataValidation type="list" allowBlank="1" showInputMessage="1" showErrorMessage="1" promptTitle="Lengde lisse B" prompt="Legg inn ønsket lengde - se figur over" xr:uid="{DAB43CBE-34F0-4560-BBDD-7F9F1467D879}">
          <x14:formula1>
            <xm:f>Kilde!$E$3:$E$25</xm:f>
          </x14:formula1>
          <xm:sqref>F16:F18</xm:sqref>
        </x14:dataValidation>
        <x14:dataValidation type="list" showInputMessage="1" showErrorMessage="1" promptTitle="Tverrsnitt" prompt="Tverrsnitt på jordlisse (C) - se figurer over" xr:uid="{05558F14-A9F9-4078-BADC-FD9D1282AF6E}">
          <x14:formula1>
            <xm:f>Kilde!$C$3:$C$9</xm:f>
          </x14:formula1>
          <xm:sqref>H16</xm:sqref>
        </x14:dataValidation>
        <x14:dataValidation type="list" showInputMessage="1" showErrorMessage="1" promptTitle="Tverrsnitt" prompt="Tverrsnitt på faselisse (B) - se figur over" xr:uid="{0C656349-D269-49D6-8FDC-0A2968851978}">
          <x14:formula1>
            <xm:f>Kilde!$C$3:$C$9</xm:f>
          </x14:formula1>
          <xm:sqref>E16:E18</xm:sqref>
        </x14:dataValidation>
        <x14:dataValidation type="list" showInputMessage="1" showErrorMessage="1" promptTitle="Maks kortslutningsstrøm " prompt="Viser til maks kortslutningsstrøm som kan oppstå. Denne kan stå tom om man vet hvilke tverrsnitt som skal anvendes." xr:uid="{D46EDAFE-10E5-44D4-A70F-B3E6FD3B3DD7}">
          <x14:formula1>
            <xm:f>Kilde!$B$3:$B$10</xm:f>
          </x14:formula1>
          <xm:sqref>C16</xm:sqref>
        </x14:dataValidation>
        <x14:dataValidation type="list" allowBlank="1" showInputMessage="1" showErrorMessage="1" promptTitle="Lengde lisse C" prompt="Legg inn ønsket lengde - se figur over" xr:uid="{A321733B-0FE6-4E0A-AEF1-BC6839F5DC40}">
          <x14:formula1>
            <xm:f>Kilde!$E$3:$E$25</xm:f>
          </x14:formula1>
          <xm:sqref>I16</xm:sqref>
        </x14:dataValidation>
        <x14:dataValidation type="list" allowBlank="1" showInputMessage="1" showErrorMessage="1" promptTitle="Faseklemmer" prompt="Velg hvilke faseklemmer som skal benyttes. Se oversikt i egen tabell." xr:uid="{84B24753-D140-42E3-BA16-D35AD48DB830}">
          <x14:formula1>
            <xm:f>Kilde!$J$3:$J$13</xm:f>
          </x14:formula1>
          <xm:sqref>B22:C22</xm:sqref>
        </x14:dataValidation>
        <x14:dataValidation type="list" allowBlank="1" showInputMessage="1" showErrorMessage="1" promptTitle="Jordklemme" prompt="Velg hvilke jordklemme som skal brukes. Hvis klemmen skal være en del av kortslutningskretsen, må klemmen være dimmensjonert etter maks kortslutningsstrøm." xr:uid="{5F9E06B2-3498-4BC2-B2AC-CF55B0D257AE}">
          <x14:formula1>
            <xm:f>Kilde!$N$3:$N$9</xm:f>
          </x14:formula1>
          <xm:sqref>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B497-E561-4612-AFE6-884F7041435F}">
  <sheetPr codeName="Ark6">
    <pageSetUpPr fitToPage="1"/>
  </sheetPr>
  <dimension ref="B1:T43"/>
  <sheetViews>
    <sheetView zoomScale="85" zoomScaleNormal="85" workbookViewId="0">
      <pane ySplit="13" topLeftCell="A14" activePane="bottomLeft" state="frozen"/>
      <selection pane="bottomLeft" activeCell="E22" sqref="E22"/>
    </sheetView>
  </sheetViews>
  <sheetFormatPr baseColWidth="10" defaultColWidth="11.42578125" defaultRowHeight="15" x14ac:dyDescent="0.25"/>
  <cols>
    <col min="1" max="1" width="1.28515625" style="1" customWidth="1"/>
    <col min="2" max="2" width="5.28515625" style="1" bestFit="1" customWidth="1"/>
    <col min="3" max="3" width="10.7109375" style="1" customWidth="1"/>
    <col min="4" max="4" width="4.28515625" style="1" customWidth="1"/>
    <col min="5" max="5" width="12.140625" style="1" customWidth="1"/>
    <col min="6" max="6" width="11" style="1" customWidth="1"/>
    <col min="7" max="7" width="7.5703125" style="1" hidden="1" customWidth="1"/>
    <col min="8" max="8" width="12.28515625" style="1" bestFit="1" customWidth="1"/>
    <col min="9" max="9" width="11.7109375" style="1" customWidth="1"/>
    <col min="10" max="10" width="3" style="1" hidden="1" customWidth="1"/>
    <col min="11" max="11" width="19.7109375" style="1" customWidth="1"/>
    <col min="12" max="12" width="11.42578125" style="1" customWidth="1"/>
    <col min="13" max="18" width="11.42578125" style="1"/>
    <col min="19" max="20" width="10" style="1" customWidth="1"/>
    <col min="21" max="16384" width="11.42578125" style="1"/>
  </cols>
  <sheetData>
    <row r="1" spans="2:18" ht="23.25" x14ac:dyDescent="0.25">
      <c r="C1" s="201"/>
      <c r="D1" s="201"/>
      <c r="E1" s="201"/>
      <c r="F1" s="201"/>
      <c r="G1" s="201"/>
      <c r="H1" s="201"/>
      <c r="I1" s="201"/>
      <c r="J1" s="48"/>
    </row>
    <row r="2" spans="2:18" ht="23.25" x14ac:dyDescent="0.25">
      <c r="C2" s="201"/>
      <c r="D2" s="201"/>
      <c r="E2" s="201"/>
      <c r="F2" s="201"/>
      <c r="G2" s="201"/>
      <c r="H2" s="201"/>
      <c r="I2" s="201"/>
      <c r="J2" s="48"/>
      <c r="M2" s="198" t="s">
        <v>22</v>
      </c>
      <c r="N2" s="200"/>
      <c r="O2" s="202" t="s">
        <v>38</v>
      </c>
      <c r="P2" s="202"/>
      <c r="Q2" s="202"/>
      <c r="R2" s="202"/>
    </row>
    <row r="3" spans="2:18" x14ac:dyDescent="0.25">
      <c r="B3" s="2"/>
      <c r="C3" s="3"/>
      <c r="D3" s="2"/>
      <c r="E3" s="2"/>
      <c r="F3" s="2"/>
      <c r="G3" s="2"/>
      <c r="H3" s="2"/>
      <c r="I3" s="2"/>
      <c r="J3" s="2"/>
      <c r="K3" s="2"/>
      <c r="M3" s="31" t="s">
        <v>25</v>
      </c>
      <c r="N3" s="31" t="s">
        <v>4</v>
      </c>
      <c r="O3" s="31" t="s">
        <v>26</v>
      </c>
      <c r="P3" s="31" t="s">
        <v>27</v>
      </c>
      <c r="Q3" s="31" t="s">
        <v>28</v>
      </c>
      <c r="R3" s="31" t="s">
        <v>29</v>
      </c>
    </row>
    <row r="4" spans="2:18" x14ac:dyDescent="0.25">
      <c r="B4" s="2"/>
      <c r="C4" s="2"/>
      <c r="D4" s="2"/>
      <c r="E4" s="2"/>
      <c r="F4" s="2"/>
      <c r="G4" s="2"/>
      <c r="H4" s="2"/>
      <c r="I4" s="2"/>
      <c r="J4" s="2"/>
      <c r="K4" s="2"/>
      <c r="M4" s="6">
        <v>2878700</v>
      </c>
      <c r="N4" s="8" t="s">
        <v>30</v>
      </c>
      <c r="O4" s="9" t="s">
        <v>39</v>
      </c>
      <c r="P4" s="9" t="s">
        <v>39</v>
      </c>
      <c r="Q4" s="10" t="s">
        <v>39</v>
      </c>
      <c r="R4" s="10">
        <v>24</v>
      </c>
    </row>
    <row r="5" spans="2:18" ht="23.25" x14ac:dyDescent="0.25">
      <c r="B5" s="2"/>
      <c r="C5" s="2"/>
      <c r="D5" s="2"/>
      <c r="E5" s="2"/>
      <c r="F5" s="201" t="s">
        <v>0</v>
      </c>
      <c r="G5" s="201"/>
      <c r="H5" s="201"/>
      <c r="I5" s="201"/>
      <c r="J5" s="201"/>
      <c r="K5" s="201"/>
      <c r="M5" s="6">
        <v>2878702</v>
      </c>
      <c r="N5" s="8" t="s">
        <v>31</v>
      </c>
      <c r="O5" s="10">
        <v>19</v>
      </c>
      <c r="P5" s="10">
        <v>14</v>
      </c>
      <c r="Q5" s="10">
        <v>14</v>
      </c>
      <c r="R5" s="10" t="s">
        <v>39</v>
      </c>
    </row>
    <row r="6" spans="2:18" ht="15.75" thickBot="1" x14ac:dyDescent="0.3">
      <c r="B6" s="2"/>
      <c r="C6" s="2"/>
      <c r="D6" s="2"/>
      <c r="E6" s="2"/>
      <c r="F6" s="174" t="s">
        <v>256</v>
      </c>
      <c r="G6" s="174"/>
      <c r="H6" s="174"/>
      <c r="I6" s="174"/>
      <c r="J6" s="2"/>
      <c r="K6" s="125" t="s">
        <v>258</v>
      </c>
      <c r="M6" s="6">
        <v>2878703</v>
      </c>
      <c r="N6" s="8" t="s">
        <v>32</v>
      </c>
      <c r="O6" s="10">
        <v>19</v>
      </c>
      <c r="P6" s="10">
        <v>14</v>
      </c>
      <c r="Q6" s="10">
        <v>14</v>
      </c>
      <c r="R6" s="10" t="s">
        <v>39</v>
      </c>
    </row>
    <row r="7" spans="2:18" x14ac:dyDescent="0.25">
      <c r="B7" s="2"/>
      <c r="C7" s="2"/>
      <c r="D7" s="2"/>
      <c r="E7" s="2"/>
      <c r="F7" s="165"/>
      <c r="G7" s="165"/>
      <c r="H7" s="166"/>
      <c r="I7" s="203"/>
      <c r="J7" s="204"/>
      <c r="K7" s="205"/>
      <c r="L7" s="164"/>
      <c r="M7" s="20">
        <v>2878705</v>
      </c>
      <c r="N7" s="16" t="s">
        <v>85</v>
      </c>
      <c r="O7" s="18">
        <v>14</v>
      </c>
      <c r="P7" s="18">
        <v>14</v>
      </c>
      <c r="Q7" s="18">
        <v>14</v>
      </c>
      <c r="R7" s="10" t="s">
        <v>39</v>
      </c>
    </row>
    <row r="8" spans="2:18" x14ac:dyDescent="0.25">
      <c r="B8" s="2"/>
      <c r="C8" s="2"/>
      <c r="D8" s="2"/>
      <c r="E8" s="2"/>
      <c r="F8" s="2"/>
      <c r="G8" s="2"/>
      <c r="H8" s="2"/>
      <c r="I8" s="206"/>
      <c r="J8" s="207"/>
      <c r="K8" s="208"/>
      <c r="L8" s="164"/>
      <c r="M8" s="20">
        <v>2878706</v>
      </c>
      <c r="N8" s="17" t="s">
        <v>33</v>
      </c>
      <c r="O8" s="19">
        <v>24</v>
      </c>
      <c r="P8" s="19" t="s">
        <v>39</v>
      </c>
      <c r="Q8" s="19" t="s">
        <v>39</v>
      </c>
      <c r="R8" s="19" t="s">
        <v>39</v>
      </c>
    </row>
    <row r="9" spans="2:18" x14ac:dyDescent="0.25">
      <c r="B9" s="2"/>
      <c r="C9" s="2"/>
      <c r="D9" s="2"/>
      <c r="E9" s="2"/>
      <c r="F9" s="2"/>
      <c r="G9" s="2"/>
      <c r="H9" s="2"/>
      <c r="I9" s="206"/>
      <c r="J9" s="207"/>
      <c r="K9" s="208"/>
      <c r="L9" s="164"/>
      <c r="M9" s="20">
        <v>2878778</v>
      </c>
      <c r="N9" s="17" t="s">
        <v>34</v>
      </c>
      <c r="O9" s="19">
        <v>14</v>
      </c>
      <c r="P9" s="19">
        <v>14</v>
      </c>
      <c r="Q9" s="19">
        <v>14</v>
      </c>
      <c r="R9" s="19" t="s">
        <v>39</v>
      </c>
    </row>
    <row r="10" spans="2:18" x14ac:dyDescent="0.25">
      <c r="B10" s="2"/>
      <c r="C10" s="2"/>
      <c r="D10" s="2"/>
      <c r="E10" s="2"/>
      <c r="F10" s="2"/>
      <c r="G10" s="2"/>
      <c r="H10" s="2"/>
      <c r="I10" s="206"/>
      <c r="J10" s="207"/>
      <c r="K10" s="208"/>
      <c r="L10" s="164"/>
      <c r="M10" s="20">
        <v>2878796</v>
      </c>
      <c r="N10" s="17" t="s">
        <v>35</v>
      </c>
      <c r="O10" s="19">
        <v>10</v>
      </c>
      <c r="P10" s="19" t="s">
        <v>39</v>
      </c>
      <c r="Q10" s="19" t="s">
        <v>39</v>
      </c>
      <c r="R10" s="19" t="s">
        <v>39</v>
      </c>
    </row>
    <row r="11" spans="2:18" x14ac:dyDescent="0.25">
      <c r="B11" s="2"/>
      <c r="C11" s="2"/>
      <c r="D11" s="2"/>
      <c r="E11" s="2"/>
      <c r="F11" s="2"/>
      <c r="G11" s="2"/>
      <c r="H11" s="2"/>
      <c r="I11" s="206"/>
      <c r="J11" s="207"/>
      <c r="K11" s="208"/>
      <c r="L11" s="164"/>
      <c r="M11" s="20">
        <v>2879202</v>
      </c>
      <c r="N11" s="17">
        <v>784470</v>
      </c>
      <c r="O11" s="19">
        <v>14</v>
      </c>
      <c r="P11" s="19" t="s">
        <v>39</v>
      </c>
      <c r="Q11" s="19" t="s">
        <v>39</v>
      </c>
      <c r="R11" s="19" t="s">
        <v>39</v>
      </c>
    </row>
    <row r="12" spans="2:18" s="4" customFormat="1" x14ac:dyDescent="0.25">
      <c r="B12" s="3"/>
      <c r="C12" s="3"/>
      <c r="D12" s="3"/>
      <c r="E12" s="3"/>
      <c r="F12" s="3"/>
      <c r="G12" s="3"/>
      <c r="H12" s="3"/>
      <c r="I12" s="206"/>
      <c r="J12" s="207"/>
      <c r="K12" s="208"/>
      <c r="L12" s="164"/>
      <c r="M12" s="20">
        <v>2879238</v>
      </c>
      <c r="N12" s="17" t="s">
        <v>36</v>
      </c>
      <c r="O12" s="19">
        <v>14</v>
      </c>
      <c r="P12" s="19" t="s">
        <v>39</v>
      </c>
      <c r="Q12" s="19" t="s">
        <v>39</v>
      </c>
      <c r="R12" s="19" t="s">
        <v>39</v>
      </c>
    </row>
    <row r="13" spans="2:18" ht="15.75" thickBot="1" x14ac:dyDescent="0.3">
      <c r="B13" s="2"/>
      <c r="C13" s="2"/>
      <c r="D13" s="2"/>
      <c r="E13" s="2"/>
      <c r="F13" s="2"/>
      <c r="G13" s="2"/>
      <c r="H13" s="2"/>
      <c r="I13" s="209"/>
      <c r="J13" s="210"/>
      <c r="K13" s="211"/>
      <c r="L13" s="164"/>
      <c r="M13" s="6">
        <v>2879571</v>
      </c>
      <c r="N13" s="8" t="s">
        <v>37</v>
      </c>
      <c r="O13" s="10">
        <v>24</v>
      </c>
      <c r="P13" s="10">
        <v>24</v>
      </c>
      <c r="Q13" s="10">
        <v>24</v>
      </c>
      <c r="R13" s="10" t="s">
        <v>39</v>
      </c>
    </row>
    <row r="14" spans="2:18" ht="15" customHeight="1" x14ac:dyDescent="0.25">
      <c r="B14" s="172" t="s">
        <v>4</v>
      </c>
      <c r="C14" s="172" t="s">
        <v>1</v>
      </c>
      <c r="D14" s="195" t="s">
        <v>3</v>
      </c>
      <c r="E14" s="193" t="s">
        <v>20</v>
      </c>
      <c r="F14" s="192" t="s">
        <v>18</v>
      </c>
      <c r="G14" s="2"/>
      <c r="H14" s="2"/>
      <c r="I14" s="2"/>
      <c r="J14" s="2"/>
      <c r="K14" s="2"/>
      <c r="M14" s="26"/>
      <c r="N14" s="26"/>
      <c r="O14" s="26"/>
      <c r="P14" s="26"/>
      <c r="Q14" s="26"/>
      <c r="R14" s="26"/>
    </row>
    <row r="15" spans="2:18" ht="12" customHeight="1" x14ac:dyDescent="0.25">
      <c r="B15" s="173"/>
      <c r="C15" s="173"/>
      <c r="D15" s="195"/>
      <c r="E15" s="194"/>
      <c r="F15" s="191"/>
      <c r="G15" s="2"/>
      <c r="H15" s="2"/>
      <c r="I15" s="2"/>
      <c r="J15" s="2"/>
      <c r="K15" s="2"/>
      <c r="M15" s="26"/>
      <c r="N15" s="26"/>
      <c r="O15" s="26"/>
      <c r="P15" s="26"/>
      <c r="Q15" s="26"/>
      <c r="R15" s="26"/>
    </row>
    <row r="16" spans="2:18" ht="15.75" thickBot="1" x14ac:dyDescent="0.3">
      <c r="B16" s="32" t="s">
        <v>6</v>
      </c>
      <c r="C16" s="15" t="s">
        <v>39</v>
      </c>
      <c r="D16" s="33"/>
      <c r="E16" s="15" t="s">
        <v>39</v>
      </c>
      <c r="F16" s="15" t="s">
        <v>39</v>
      </c>
      <c r="G16" s="2" t="str">
        <f>E16&amp;"|"&amp;F16</f>
        <v>-|-</v>
      </c>
      <c r="H16" s="2"/>
      <c r="I16" s="2"/>
      <c r="J16" s="2" t="str">
        <f>H16&amp;"|"&amp;I16</f>
        <v>|</v>
      </c>
      <c r="K16" s="2"/>
      <c r="M16" s="26"/>
      <c r="N16" s="26"/>
      <c r="O16" s="26"/>
      <c r="P16" s="26"/>
      <c r="Q16" s="26"/>
      <c r="R16" s="26"/>
    </row>
    <row r="17" spans="2:18" ht="15.75" customHeight="1" x14ac:dyDescent="0.25">
      <c r="B17" s="2"/>
      <c r="C17" s="184" t="s">
        <v>84</v>
      </c>
      <c r="D17" s="185"/>
      <c r="E17" s="136" t="s">
        <v>39</v>
      </c>
      <c r="F17" s="137" t="s">
        <v>39</v>
      </c>
      <c r="G17" s="2" t="str">
        <f>E17&amp;"|"&amp;F17</f>
        <v>-|-</v>
      </c>
      <c r="H17" s="34"/>
      <c r="I17" s="35"/>
      <c r="J17" s="35"/>
      <c r="K17" s="36"/>
      <c r="M17" s="26"/>
      <c r="N17" s="26"/>
      <c r="O17" s="26"/>
      <c r="P17" s="26"/>
      <c r="Q17" s="26"/>
      <c r="R17" s="26"/>
    </row>
    <row r="18" spans="2:18" ht="15.75" thickBot="1" x14ac:dyDescent="0.3">
      <c r="B18" s="2"/>
      <c r="C18" s="186" t="s">
        <v>83</v>
      </c>
      <c r="D18" s="187"/>
      <c r="E18" s="138" t="s">
        <v>39</v>
      </c>
      <c r="F18" s="139" t="s">
        <v>39</v>
      </c>
      <c r="G18" s="2" t="str">
        <f>E18&amp;"|"&amp;F18</f>
        <v>-|-</v>
      </c>
      <c r="H18" s="37"/>
      <c r="I18" s="38"/>
      <c r="J18" s="38"/>
      <c r="K18" s="39"/>
      <c r="M18" s="26"/>
      <c r="N18" s="26"/>
      <c r="O18" s="26"/>
      <c r="P18" s="26"/>
      <c r="Q18" s="26"/>
      <c r="R18" s="26"/>
    </row>
    <row r="19" spans="2:18" ht="15" customHeight="1" x14ac:dyDescent="0.25">
      <c r="B19" s="2"/>
      <c r="C19" s="2"/>
      <c r="D19" s="2"/>
      <c r="M19" s="46">
        <v>2878700</v>
      </c>
      <c r="N19" s="46" t="s">
        <v>87</v>
      </c>
      <c r="O19" s="46">
        <v>2878705</v>
      </c>
      <c r="P19" s="46">
        <v>2878706</v>
      </c>
      <c r="Q19" s="46">
        <v>2878778</v>
      </c>
      <c r="R19" s="26"/>
    </row>
    <row r="20" spans="2:18" ht="15" customHeight="1" x14ac:dyDescent="0.25">
      <c r="B20" s="178" t="s">
        <v>10</v>
      </c>
      <c r="C20" s="179"/>
      <c r="D20" s="2"/>
      <c r="E20" s="193" t="s">
        <v>11</v>
      </c>
      <c r="F20" s="2"/>
      <c r="G20" s="2"/>
      <c r="H20" s="14" t="s">
        <v>49</v>
      </c>
      <c r="I20" s="14" t="e">
        <f>E16/5</f>
        <v>#VALUE!</v>
      </c>
      <c r="J20" s="55"/>
      <c r="K20" s="2"/>
      <c r="M20" s="26"/>
      <c r="N20" s="26"/>
      <c r="O20" s="26"/>
      <c r="P20" s="26"/>
      <c r="Q20" s="26"/>
      <c r="R20" s="26"/>
    </row>
    <row r="21" spans="2:18" ht="12" customHeight="1" x14ac:dyDescent="0.25">
      <c r="B21" s="180"/>
      <c r="C21" s="181"/>
      <c r="D21" s="2"/>
      <c r="E21" s="194"/>
      <c r="F21" s="2"/>
      <c r="G21" s="2"/>
      <c r="H21" s="14" t="s">
        <v>50</v>
      </c>
      <c r="I21" s="7" t="e">
        <f>I20*1.41</f>
        <v>#VALUE!</v>
      </c>
      <c r="J21" s="56"/>
      <c r="K21" s="2"/>
      <c r="M21" s="26"/>
      <c r="N21" s="26"/>
      <c r="O21" s="26"/>
      <c r="P21" s="26"/>
      <c r="Q21" s="26"/>
      <c r="R21" s="26"/>
    </row>
    <row r="22" spans="2:18" x14ac:dyDescent="0.25">
      <c r="B22" s="182" t="s">
        <v>39</v>
      </c>
      <c r="C22" s="183"/>
      <c r="D22" s="2"/>
      <c r="E22" s="30" t="s">
        <v>39</v>
      </c>
      <c r="F22" s="2"/>
      <c r="G22" s="2"/>
      <c r="I22" s="2"/>
      <c r="J22" s="2"/>
      <c r="K22" s="2"/>
      <c r="M22" s="26"/>
      <c r="N22" s="26"/>
      <c r="O22" s="26"/>
      <c r="P22" s="26"/>
      <c r="Q22" s="26"/>
      <c r="R22" s="26"/>
    </row>
    <row r="23" spans="2:18" x14ac:dyDescent="0.25">
      <c r="B23" s="2"/>
      <c r="C23" s="2"/>
      <c r="D23" s="2"/>
      <c r="E23" s="2"/>
      <c r="F23" s="2"/>
      <c r="G23" s="2"/>
      <c r="H23" s="2"/>
      <c r="I23" s="2"/>
      <c r="J23" s="2"/>
      <c r="K23" s="2"/>
      <c r="M23" s="26"/>
      <c r="N23" s="26"/>
      <c r="O23" s="26"/>
      <c r="P23" s="26"/>
      <c r="Q23" s="26"/>
      <c r="R23" s="26"/>
    </row>
    <row r="24" spans="2:18" x14ac:dyDescent="0.25">
      <c r="B24" s="2"/>
      <c r="C24" s="2"/>
      <c r="D24" s="2"/>
      <c r="E24" s="2"/>
      <c r="F24" s="2"/>
      <c r="G24" s="2"/>
      <c r="H24" s="2"/>
      <c r="I24" s="2"/>
      <c r="J24" s="2"/>
      <c r="K24" s="2"/>
      <c r="M24" s="46">
        <v>2878796</v>
      </c>
      <c r="N24" s="46">
        <v>2879202</v>
      </c>
      <c r="O24" s="46">
        <v>2879238</v>
      </c>
      <c r="P24" s="46">
        <v>2879571</v>
      </c>
      <c r="Q24" s="26"/>
      <c r="R24" s="26"/>
    </row>
    <row r="25" spans="2:18" x14ac:dyDescent="0.25">
      <c r="B25" s="2"/>
      <c r="C25" s="2"/>
      <c r="D25" s="2"/>
      <c r="E25" s="2"/>
      <c r="F25" s="2"/>
      <c r="G25" s="2"/>
      <c r="H25" s="2"/>
      <c r="I25" s="2"/>
      <c r="J25" s="2"/>
      <c r="K25" s="2"/>
      <c r="M25" s="26"/>
      <c r="N25" s="26"/>
      <c r="O25" s="26"/>
      <c r="P25" s="26"/>
      <c r="Q25" s="26"/>
      <c r="R25" s="26"/>
    </row>
    <row r="26" spans="2:18" ht="15.75" thickBot="1" x14ac:dyDescent="0.3">
      <c r="B26" s="2"/>
      <c r="C26" s="2"/>
      <c r="D26" s="2"/>
      <c r="E26" s="2"/>
      <c r="F26" s="2"/>
      <c r="G26" s="2"/>
      <c r="K26" s="2"/>
    </row>
    <row r="27" spans="2:18" x14ac:dyDescent="0.25">
      <c r="B27" s="2"/>
      <c r="C27" s="40" t="s">
        <v>66</v>
      </c>
      <c r="D27" s="196" t="str">
        <f>CONCATENATE(B16," ",B22,"/",E22)</f>
        <v>2A -/-</v>
      </c>
      <c r="E27" s="197"/>
      <c r="H27" s="90" t="s">
        <v>88</v>
      </c>
      <c r="I27" s="26"/>
      <c r="J27" s="26"/>
      <c r="K27" s="27"/>
      <c r="M27" s="198" t="s">
        <v>44</v>
      </c>
      <c r="N27" s="199"/>
      <c r="O27" s="200"/>
    </row>
    <row r="28" spans="2:18" x14ac:dyDescent="0.25">
      <c r="B28" s="2"/>
      <c r="C28" s="41" t="s">
        <v>71</v>
      </c>
      <c r="D28" s="174" t="str">
        <f>CONCATENATE(E16,"mm²")</f>
        <v>-mm²</v>
      </c>
      <c r="E28" s="175"/>
      <c r="F28" s="125" t="s">
        <v>249</v>
      </c>
      <c r="H28" s="42" t="s">
        <v>91</v>
      </c>
      <c r="I28" s="141">
        <f>VLOOKUP(B22,Kilde!J:K,2,FALSE)</f>
        <v>0</v>
      </c>
      <c r="J28" s="4"/>
      <c r="K28" s="135" t="s">
        <v>92</v>
      </c>
      <c r="M28" s="42" t="s">
        <v>25</v>
      </c>
      <c r="N28" s="42" t="s">
        <v>4</v>
      </c>
      <c r="O28" s="42" t="s">
        <v>40</v>
      </c>
    </row>
    <row r="29" spans="2:18" ht="15.75" thickBot="1" x14ac:dyDescent="0.3">
      <c r="B29" s="2"/>
      <c r="C29" s="41" t="s">
        <v>81</v>
      </c>
      <c r="D29" s="140" t="str">
        <f>CONCATENATE(H16,"mm²")</f>
        <v>mm²</v>
      </c>
      <c r="E29" s="5"/>
      <c r="F29" s="125" t="s">
        <v>247</v>
      </c>
      <c r="H29" s="132" t="s">
        <v>89</v>
      </c>
      <c r="I29" s="141" t="e">
        <f>VLOOKUP(G16,Kilde!$F:$G,2,FALSE)</f>
        <v>#N/A</v>
      </c>
      <c r="J29" s="4"/>
      <c r="K29" s="133" t="s">
        <v>92</v>
      </c>
      <c r="M29" s="12">
        <v>2878763</v>
      </c>
      <c r="N29" s="168" t="s">
        <v>274</v>
      </c>
      <c r="O29" s="12" t="s">
        <v>271</v>
      </c>
    </row>
    <row r="30" spans="2:18" x14ac:dyDescent="0.25">
      <c r="B30" s="2"/>
      <c r="C30" s="41" t="s">
        <v>69</v>
      </c>
      <c r="D30" s="174" t="e">
        <f>CONCATENATE(I20,"kA","-","1s","-",2.5)</f>
        <v>#VALUE!</v>
      </c>
      <c r="E30" s="175"/>
      <c r="F30" s="125" t="s">
        <v>247</v>
      </c>
      <c r="H30" s="126" t="s">
        <v>89</v>
      </c>
      <c r="I30" s="142" t="e">
        <f>VLOOKUP(G17,Kilde!F:G,2,FALSE)</f>
        <v>#N/A</v>
      </c>
      <c r="J30" s="127"/>
      <c r="K30" s="128" t="s">
        <v>253</v>
      </c>
      <c r="M30" s="12">
        <v>2878764</v>
      </c>
      <c r="N30" s="168" t="s">
        <v>272</v>
      </c>
      <c r="O30" s="12" t="s">
        <v>47</v>
      </c>
    </row>
    <row r="31" spans="2:18" ht="15.75" thickBot="1" x14ac:dyDescent="0.3">
      <c r="B31" s="2"/>
      <c r="C31" s="41" t="s">
        <v>70</v>
      </c>
      <c r="D31" s="176" t="e">
        <f>CONCATENATE(I21,"kA","-","0,5s","-",2.5)</f>
        <v>#VALUE!</v>
      </c>
      <c r="E31" s="177"/>
      <c r="F31" s="125" t="s">
        <v>247</v>
      </c>
      <c r="H31" s="129" t="s">
        <v>89</v>
      </c>
      <c r="I31" s="143" t="e">
        <f>VLOOKUP(G18,Kilde!F:G,2,FALSE)</f>
        <v>#N/A</v>
      </c>
      <c r="J31" s="130"/>
      <c r="K31" s="131" t="s">
        <v>254</v>
      </c>
      <c r="M31" s="45"/>
    </row>
    <row r="32" spans="2:18" x14ac:dyDescent="0.25">
      <c r="B32" s="2"/>
      <c r="C32" s="41" t="s">
        <v>72</v>
      </c>
      <c r="D32" s="188">
        <f ca="1">NOW()</f>
        <v>44706.359043171295</v>
      </c>
      <c r="E32" s="189"/>
      <c r="F32" s="125" t="s">
        <v>250</v>
      </c>
      <c r="H32" s="42" t="s">
        <v>23</v>
      </c>
      <c r="I32" s="141">
        <f>VLOOKUP(E22,Kilde!N:O,2,FALSE)</f>
        <v>0</v>
      </c>
      <c r="J32" s="4"/>
      <c r="K32" s="135" t="s">
        <v>93</v>
      </c>
    </row>
    <row r="33" spans="2:20" ht="15.75" thickBot="1" x14ac:dyDescent="0.3">
      <c r="B33" s="2"/>
      <c r="C33" s="43" t="s">
        <v>73</v>
      </c>
      <c r="D33" s="44"/>
      <c r="E33" s="13"/>
      <c r="R33" s="212" t="s">
        <v>2</v>
      </c>
      <c r="S33" s="212" t="s">
        <v>263</v>
      </c>
      <c r="T33" s="212" t="s">
        <v>264</v>
      </c>
    </row>
    <row r="34" spans="2:20" x14ac:dyDescent="0.25">
      <c r="R34" s="212"/>
      <c r="S34" s="212"/>
      <c r="T34" s="212"/>
    </row>
    <row r="35" spans="2:20" ht="15" customHeight="1" x14ac:dyDescent="0.25">
      <c r="M35" s="46">
        <v>2878763</v>
      </c>
      <c r="N35" s="46"/>
      <c r="R35" s="212"/>
      <c r="S35" s="212"/>
      <c r="T35" s="212"/>
    </row>
    <row r="36" spans="2:20" x14ac:dyDescent="0.25">
      <c r="M36" s="169">
        <v>2878764</v>
      </c>
      <c r="R36" s="161" t="s">
        <v>265</v>
      </c>
      <c r="S36" s="167">
        <v>5</v>
      </c>
      <c r="T36" s="167">
        <v>7</v>
      </c>
    </row>
    <row r="37" spans="2:20" x14ac:dyDescent="0.25">
      <c r="M37" s="26"/>
      <c r="N37" s="26"/>
      <c r="O37" s="26"/>
      <c r="P37" s="26"/>
      <c r="R37" s="161" t="s">
        <v>266</v>
      </c>
      <c r="S37" s="167">
        <v>7</v>
      </c>
      <c r="T37" s="167">
        <v>10</v>
      </c>
    </row>
    <row r="38" spans="2:20" x14ac:dyDescent="0.25">
      <c r="P38" s="26"/>
      <c r="Q38" s="26"/>
      <c r="R38" s="161" t="s">
        <v>267</v>
      </c>
      <c r="S38" s="167">
        <v>10</v>
      </c>
      <c r="T38" s="167">
        <v>14</v>
      </c>
    </row>
    <row r="39" spans="2:20" x14ac:dyDescent="0.25">
      <c r="P39" s="26"/>
      <c r="Q39" s="26"/>
      <c r="R39" s="161" t="s">
        <v>268</v>
      </c>
      <c r="S39" s="167">
        <v>14</v>
      </c>
      <c r="T39" s="167">
        <v>20</v>
      </c>
    </row>
    <row r="40" spans="2:20" x14ac:dyDescent="0.25">
      <c r="P40" s="46"/>
      <c r="R40" s="161" t="s">
        <v>269</v>
      </c>
      <c r="S40" s="167">
        <v>19</v>
      </c>
      <c r="T40" s="167">
        <v>27</v>
      </c>
    </row>
    <row r="41" spans="2:20" x14ac:dyDescent="0.25">
      <c r="P41" s="26"/>
      <c r="Q41" s="26"/>
      <c r="R41" s="161" t="s">
        <v>270</v>
      </c>
      <c r="S41" s="167">
        <v>24</v>
      </c>
      <c r="T41" s="167">
        <v>34</v>
      </c>
    </row>
    <row r="43" spans="2:20" x14ac:dyDescent="0.25">
      <c r="M43" s="26"/>
      <c r="N43" s="26"/>
    </row>
  </sheetData>
  <sheetProtection algorithmName="SHA-512" hashValue="k30QZTg8Z/YDMC660rnFgKs2hbxRxUEmj8fux3HArmWWZ0h46lpfr/8Eqy+Lru9nhtkzZnd/k1xP23Icx0eihQ==" saltValue="1O7pp1Hbzs0sU6JYpyX4Ew==" spinCount="100000" sheet="1" selectLockedCells="1"/>
  <mergeCells count="25">
    <mergeCell ref="T33:T35"/>
    <mergeCell ref="I7:K13"/>
    <mergeCell ref="R33:R35"/>
    <mergeCell ref="S33:S35"/>
    <mergeCell ref="D30:E30"/>
    <mergeCell ref="C18:D18"/>
    <mergeCell ref="D31:E31"/>
    <mergeCell ref="D32:E32"/>
    <mergeCell ref="M27:O27"/>
    <mergeCell ref="B22:C22"/>
    <mergeCell ref="D27:E27"/>
    <mergeCell ref="D28:E28"/>
    <mergeCell ref="C1:I2"/>
    <mergeCell ref="M2:N2"/>
    <mergeCell ref="O2:R2"/>
    <mergeCell ref="F5:K5"/>
    <mergeCell ref="B20:C21"/>
    <mergeCell ref="E20:E21"/>
    <mergeCell ref="F14:F15"/>
    <mergeCell ref="F6:I6"/>
    <mergeCell ref="B14:B15"/>
    <mergeCell ref="C14:C15"/>
    <mergeCell ref="D14:D15"/>
    <mergeCell ref="E14:E15"/>
    <mergeCell ref="C17:D17"/>
  </mergeCells>
  <dataValidations xWindow="187" yWindow="646" count="2">
    <dataValidation allowBlank="1" sqref="H22" xr:uid="{0FE61A73-01EC-4F53-B10E-C33C36C6767E}"/>
    <dataValidation showInputMessage="1" sqref="B16" xr:uid="{1276677A-645F-4C49-B989-A14EA0B0A1E1}"/>
  </dataValidations>
  <pageMargins left="0.19685039370078741" right="0.31496062992125984" top="0.70866141732283461" bottom="0.70866141732283461" header="0.31496062992125984" footer="0.31496062992125984"/>
  <pageSetup paperSize="9" scale="98" fitToWidth="2" fitToHeight="2" orientation="portrait" horizontalDpi="4294967295" verticalDpi="4294967295" r:id="rId1"/>
  <headerFooter>
    <oddHeader>&amp;L&amp;"-,Fet"NEK-EN 61230:2008&amp;C&amp;"-,Fet"Melbye Skandinavia Norge&amp;R&amp;D</oddHeader>
    <oddFooter>&amp;L&amp;"-,Fet"Melbye Skandinavia Norge
Prost Stabelsvei 22, 2019 Skedsmokorset&amp;C&amp;"-,Fet"Tlf: +47 63 87 01 50
E-post: bestilling@melbye.no&amp;R&amp;G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187" yWindow="646" count="5">
        <x14:dataValidation type="list" allowBlank="1" showInputMessage="1" showErrorMessage="1" promptTitle="Lengde lisse B" prompt="Legg inn ønsket lengde - se figur over" xr:uid="{4851ACF5-81C1-4029-83C2-8E1283311DE6}">
          <x14:formula1>
            <xm:f>Kilde!$E$3:$E$25</xm:f>
          </x14:formula1>
          <xm:sqref>F16:F18</xm:sqref>
        </x14:dataValidation>
        <x14:dataValidation type="list" showInputMessage="1" showErrorMessage="1" promptTitle="Tverrsnitt" prompt="Tverrsnitt på faselisse (B) - se figur over" xr:uid="{67269CAF-CCB3-4FEC-9B3B-8A2DC874C6E0}">
          <x14:formula1>
            <xm:f>Kilde!$C$3:$C$9</xm:f>
          </x14:formula1>
          <xm:sqref>E16:E18</xm:sqref>
        </x14:dataValidation>
        <x14:dataValidation type="list" showInputMessage="1" showErrorMessage="1" promptTitle="Maks kortslutningsstrøm " prompt="Viser til maks kortslutningsstrøm som kan oppstå. Denne kan stå tom om man vet hvilke tverrsnitt som skal anvendes." xr:uid="{F3296D00-8EB5-4061-8C55-09B5A789988B}">
          <x14:formula1>
            <xm:f>Kilde!$B$3:$B$10</xm:f>
          </x14:formula1>
          <xm:sqref>C16</xm:sqref>
        </x14:dataValidation>
        <x14:dataValidation type="list" allowBlank="1" showInputMessage="1" showErrorMessage="1" promptTitle="Faseklemmer" prompt="Velg hvilke faseklemmer som skal benyttes. Se oversikt i egen tabell." xr:uid="{D2DB480E-76A6-448B-B318-7AD4C8558B07}">
          <x14:formula1>
            <xm:f>Kilde!$J$3:$J$13</xm:f>
          </x14:formula1>
          <xm:sqref>B22:C22</xm:sqref>
        </x14:dataValidation>
        <x14:dataValidation type="list" allowBlank="1" showInputMessage="1" showErrorMessage="1" promptTitle="Jordklemme" prompt="Velg hvilke jordklemme som skal brukes." xr:uid="{7F6A0577-E3A0-44E4-A085-C919E62213A9}">
          <x14:formula1>
            <xm:f>Kilde!$N$19:$N$21</xm:f>
          </x14:formula1>
          <xm:sqref>E22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1940-7C04-4230-A004-80AD462C66B6}">
  <sheetPr codeName="Ark7">
    <pageSetUpPr fitToPage="1"/>
  </sheetPr>
  <dimension ref="B1:T46"/>
  <sheetViews>
    <sheetView zoomScale="85" zoomScaleNormal="85" workbookViewId="0">
      <pane ySplit="13" topLeftCell="A14" activePane="bottomLeft" state="frozen"/>
      <selection pane="bottomLeft" activeCell="E22" sqref="E22"/>
    </sheetView>
  </sheetViews>
  <sheetFormatPr baseColWidth="10" defaultColWidth="11.42578125" defaultRowHeight="15" x14ac:dyDescent="0.25"/>
  <cols>
    <col min="1" max="1" width="1.28515625" style="1" customWidth="1"/>
    <col min="2" max="2" width="5.28515625" style="1" bestFit="1" customWidth="1"/>
    <col min="3" max="3" width="10.7109375" style="1" customWidth="1"/>
    <col min="4" max="4" width="4.28515625" style="1" customWidth="1"/>
    <col min="5" max="5" width="12.140625" style="1" customWidth="1"/>
    <col min="6" max="6" width="11" style="1" customWidth="1"/>
    <col min="7" max="7" width="3" style="1" hidden="1" customWidth="1"/>
    <col min="8" max="8" width="12.28515625" style="1" bestFit="1" customWidth="1"/>
    <col min="9" max="9" width="11.7109375" style="1" customWidth="1"/>
    <col min="10" max="10" width="3" style="1" hidden="1" customWidth="1"/>
    <col min="11" max="11" width="19.7109375" style="1" customWidth="1"/>
    <col min="12" max="18" width="11.42578125" style="1"/>
    <col min="19" max="20" width="10" style="1" customWidth="1"/>
    <col min="21" max="16384" width="11.42578125" style="1"/>
  </cols>
  <sheetData>
    <row r="1" spans="2:20" ht="23.25" x14ac:dyDescent="0.25">
      <c r="C1" s="201"/>
      <c r="D1" s="201"/>
      <c r="E1" s="201"/>
      <c r="F1" s="201"/>
      <c r="G1" s="201"/>
      <c r="H1" s="201"/>
      <c r="I1" s="201"/>
      <c r="J1" s="48"/>
    </row>
    <row r="2" spans="2:20" ht="23.25" x14ac:dyDescent="0.25">
      <c r="C2" s="201"/>
      <c r="D2" s="201"/>
      <c r="E2" s="201"/>
      <c r="F2" s="201"/>
      <c r="G2" s="201"/>
      <c r="H2" s="201"/>
      <c r="I2" s="201"/>
      <c r="J2" s="48"/>
      <c r="M2" s="198" t="s">
        <v>22</v>
      </c>
      <c r="N2" s="200"/>
      <c r="O2" s="202" t="s">
        <v>38</v>
      </c>
      <c r="P2" s="202"/>
      <c r="Q2" s="202"/>
      <c r="R2" s="202"/>
    </row>
    <row r="3" spans="2:20" x14ac:dyDescent="0.25">
      <c r="B3" s="2"/>
      <c r="C3" s="3"/>
      <c r="D3" s="2"/>
      <c r="E3" s="2"/>
      <c r="F3" s="2"/>
      <c r="G3" s="2"/>
      <c r="H3" s="2"/>
      <c r="I3" s="2"/>
      <c r="J3" s="2"/>
      <c r="K3" s="2"/>
      <c r="M3" s="31" t="s">
        <v>25</v>
      </c>
      <c r="N3" s="31" t="s">
        <v>4</v>
      </c>
      <c r="O3" s="31" t="s">
        <v>26</v>
      </c>
      <c r="P3" s="31" t="s">
        <v>27</v>
      </c>
      <c r="Q3" s="31" t="s">
        <v>28</v>
      </c>
      <c r="R3" s="31" t="s">
        <v>29</v>
      </c>
    </row>
    <row r="4" spans="2:20" x14ac:dyDescent="0.25">
      <c r="B4" s="2"/>
      <c r="C4" s="2"/>
      <c r="D4" s="2"/>
      <c r="E4" s="2"/>
      <c r="F4" s="2"/>
      <c r="G4" s="2"/>
      <c r="H4" s="2"/>
      <c r="I4" s="2"/>
      <c r="J4" s="2"/>
      <c r="K4" s="2"/>
      <c r="M4" s="6">
        <v>2878700</v>
      </c>
      <c r="N4" s="8" t="s">
        <v>30</v>
      </c>
      <c r="O4" s="9" t="s">
        <v>39</v>
      </c>
      <c r="P4" s="9" t="s">
        <v>39</v>
      </c>
      <c r="Q4" s="10" t="s">
        <v>39</v>
      </c>
      <c r="R4" s="10">
        <v>24</v>
      </c>
    </row>
    <row r="5" spans="2:20" ht="23.25" x14ac:dyDescent="0.25">
      <c r="B5" s="2"/>
      <c r="C5" s="2"/>
      <c r="D5" s="2"/>
      <c r="E5" s="2"/>
      <c r="F5" s="201" t="s">
        <v>0</v>
      </c>
      <c r="G5" s="201"/>
      <c r="H5" s="201"/>
      <c r="I5" s="201"/>
      <c r="J5" s="201"/>
      <c r="K5" s="201"/>
      <c r="M5" s="6">
        <v>2878702</v>
      </c>
      <c r="N5" s="8" t="s">
        <v>31</v>
      </c>
      <c r="O5" s="10">
        <v>19</v>
      </c>
      <c r="P5" s="10">
        <v>14</v>
      </c>
      <c r="Q5" s="10">
        <v>14</v>
      </c>
      <c r="R5" s="10" t="s">
        <v>39</v>
      </c>
    </row>
    <row r="6" spans="2:20" ht="15.75" thickBot="1" x14ac:dyDescent="0.3">
      <c r="B6" s="2"/>
      <c r="C6" s="2"/>
      <c r="D6" s="2"/>
      <c r="E6" s="2"/>
      <c r="F6" s="174" t="s">
        <v>256</v>
      </c>
      <c r="G6" s="174"/>
      <c r="H6" s="174"/>
      <c r="I6" s="174"/>
      <c r="J6" s="2"/>
      <c r="K6" s="125" t="s">
        <v>258</v>
      </c>
      <c r="M6" s="6">
        <v>2878703</v>
      </c>
      <c r="N6" s="8" t="s">
        <v>32</v>
      </c>
      <c r="O6" s="10">
        <v>19</v>
      </c>
      <c r="P6" s="10">
        <v>14</v>
      </c>
      <c r="Q6" s="10">
        <v>14</v>
      </c>
      <c r="R6" s="10" t="s">
        <v>39</v>
      </c>
    </row>
    <row r="7" spans="2:20" x14ac:dyDescent="0.25">
      <c r="B7" s="2"/>
      <c r="C7" s="2"/>
      <c r="D7" s="2"/>
      <c r="E7" s="2"/>
      <c r="F7" s="165"/>
      <c r="G7" s="165"/>
      <c r="H7" s="166"/>
      <c r="I7" s="203"/>
      <c r="J7" s="204"/>
      <c r="K7" s="205"/>
      <c r="L7" s="164"/>
      <c r="M7" s="20">
        <v>2878705</v>
      </c>
      <c r="N7" s="16" t="s">
        <v>85</v>
      </c>
      <c r="O7" s="18">
        <v>14</v>
      </c>
      <c r="P7" s="18">
        <v>14</v>
      </c>
      <c r="Q7" s="18">
        <v>14</v>
      </c>
      <c r="R7" s="10" t="s">
        <v>39</v>
      </c>
    </row>
    <row r="8" spans="2:20" x14ac:dyDescent="0.25">
      <c r="B8" s="2"/>
      <c r="C8" s="2"/>
      <c r="D8" s="2"/>
      <c r="E8" s="2"/>
      <c r="F8" s="2"/>
      <c r="G8" s="2"/>
      <c r="H8" s="2"/>
      <c r="I8" s="206"/>
      <c r="J8" s="207"/>
      <c r="K8" s="208"/>
      <c r="L8" s="164"/>
      <c r="M8" s="20">
        <v>2878706</v>
      </c>
      <c r="N8" s="17" t="s">
        <v>33</v>
      </c>
      <c r="O8" s="19">
        <v>24</v>
      </c>
      <c r="P8" s="19" t="s">
        <v>39</v>
      </c>
      <c r="Q8" s="19" t="s">
        <v>39</v>
      </c>
      <c r="R8" s="19" t="s">
        <v>39</v>
      </c>
    </row>
    <row r="9" spans="2:20" x14ac:dyDescent="0.25">
      <c r="B9" s="2"/>
      <c r="C9" s="2"/>
      <c r="D9" s="2"/>
      <c r="E9" s="2"/>
      <c r="F9" s="2"/>
      <c r="G9" s="2"/>
      <c r="H9" s="2"/>
      <c r="I9" s="206"/>
      <c r="J9" s="207"/>
      <c r="K9" s="208"/>
      <c r="L9" s="164"/>
      <c r="M9" s="20">
        <v>2878778</v>
      </c>
      <c r="N9" s="17" t="s">
        <v>34</v>
      </c>
      <c r="O9" s="19">
        <v>14</v>
      </c>
      <c r="P9" s="19">
        <v>14</v>
      </c>
      <c r="Q9" s="19">
        <v>14</v>
      </c>
      <c r="R9" s="19" t="s">
        <v>39</v>
      </c>
    </row>
    <row r="10" spans="2:20" x14ac:dyDescent="0.25">
      <c r="B10" s="2"/>
      <c r="C10" s="2"/>
      <c r="D10" s="2"/>
      <c r="E10" s="2"/>
      <c r="F10" s="2"/>
      <c r="G10" s="2"/>
      <c r="H10" s="2"/>
      <c r="I10" s="206"/>
      <c r="J10" s="207"/>
      <c r="K10" s="208"/>
      <c r="L10" s="164"/>
      <c r="M10" s="20">
        <v>2878796</v>
      </c>
      <c r="N10" s="17" t="s">
        <v>35</v>
      </c>
      <c r="O10" s="19">
        <v>10</v>
      </c>
      <c r="P10" s="19" t="s">
        <v>39</v>
      </c>
      <c r="Q10" s="19" t="s">
        <v>39</v>
      </c>
      <c r="R10" s="19" t="s">
        <v>39</v>
      </c>
    </row>
    <row r="11" spans="2:20" x14ac:dyDescent="0.25">
      <c r="B11" s="2"/>
      <c r="C11" s="2"/>
      <c r="D11" s="2"/>
      <c r="E11" s="2"/>
      <c r="F11" s="2"/>
      <c r="G11" s="2"/>
      <c r="H11" s="2"/>
      <c r="I11" s="206"/>
      <c r="J11" s="207"/>
      <c r="K11" s="208"/>
      <c r="L11" s="164"/>
      <c r="M11" s="20">
        <v>2879202</v>
      </c>
      <c r="N11" s="17">
        <v>784470</v>
      </c>
      <c r="O11" s="19">
        <v>14</v>
      </c>
      <c r="P11" s="19" t="s">
        <v>39</v>
      </c>
      <c r="Q11" s="19" t="s">
        <v>39</v>
      </c>
      <c r="R11" s="19" t="s">
        <v>39</v>
      </c>
    </row>
    <row r="12" spans="2:20" s="4" customFormat="1" x14ac:dyDescent="0.25">
      <c r="B12" s="3"/>
      <c r="C12" s="3"/>
      <c r="D12" s="3"/>
      <c r="E12" s="3"/>
      <c r="F12" s="3"/>
      <c r="G12" s="3"/>
      <c r="H12" s="3"/>
      <c r="I12" s="206"/>
      <c r="J12" s="207"/>
      <c r="K12" s="208"/>
      <c r="L12" s="164"/>
      <c r="M12" s="20">
        <v>2879238</v>
      </c>
      <c r="N12" s="17" t="s">
        <v>36</v>
      </c>
      <c r="O12" s="19">
        <v>14</v>
      </c>
      <c r="P12" s="19" t="s">
        <v>39</v>
      </c>
      <c r="Q12" s="19" t="s">
        <v>39</v>
      </c>
      <c r="R12" s="19" t="s">
        <v>39</v>
      </c>
    </row>
    <row r="13" spans="2:20" ht="15.75" thickBot="1" x14ac:dyDescent="0.3">
      <c r="B13" s="2"/>
      <c r="C13" s="2"/>
      <c r="D13" s="2"/>
      <c r="E13" s="2"/>
      <c r="F13" s="2"/>
      <c r="G13" s="2"/>
      <c r="H13" s="2"/>
      <c r="I13" s="209"/>
      <c r="J13" s="210"/>
      <c r="K13" s="211"/>
      <c r="L13" s="164"/>
      <c r="M13" s="6">
        <v>2879571</v>
      </c>
      <c r="N13" s="8" t="s">
        <v>37</v>
      </c>
      <c r="O13" s="10">
        <v>24</v>
      </c>
      <c r="P13" s="10">
        <v>24</v>
      </c>
      <c r="Q13" s="10">
        <v>24</v>
      </c>
      <c r="R13" s="10" t="s">
        <v>39</v>
      </c>
    </row>
    <row r="14" spans="2:20" ht="15" customHeight="1" x14ac:dyDescent="0.25">
      <c r="B14" s="172" t="s">
        <v>4</v>
      </c>
      <c r="C14" s="172" t="s">
        <v>1</v>
      </c>
      <c r="D14" s="195" t="s">
        <v>3</v>
      </c>
      <c r="E14" s="193" t="s">
        <v>20</v>
      </c>
      <c r="F14" s="192" t="s">
        <v>18</v>
      </c>
      <c r="G14" s="2"/>
      <c r="H14" s="192" t="s">
        <v>21</v>
      </c>
      <c r="I14" s="192" t="s">
        <v>24</v>
      </c>
      <c r="J14" s="2"/>
      <c r="K14" s="2"/>
    </row>
    <row r="15" spans="2:20" ht="12" customHeight="1" x14ac:dyDescent="0.25">
      <c r="B15" s="173"/>
      <c r="C15" s="173"/>
      <c r="D15" s="195"/>
      <c r="E15" s="194"/>
      <c r="F15" s="191"/>
      <c r="G15" s="2"/>
      <c r="H15" s="191"/>
      <c r="I15" s="191"/>
      <c r="J15" s="2"/>
      <c r="K15" s="2"/>
      <c r="M15" s="26"/>
      <c r="N15" s="26"/>
      <c r="O15" s="26"/>
      <c r="P15" s="26"/>
      <c r="Q15" s="26"/>
      <c r="R15" s="26"/>
      <c r="S15" s="26" t="s">
        <v>262</v>
      </c>
    </row>
    <row r="16" spans="2:20" ht="15.75" customHeight="1" thickBot="1" x14ac:dyDescent="0.3">
      <c r="B16" s="32" t="s">
        <v>7</v>
      </c>
      <c r="C16" s="15" t="s">
        <v>39</v>
      </c>
      <c r="D16" s="33"/>
      <c r="E16" s="15" t="s">
        <v>39</v>
      </c>
      <c r="F16" s="15" t="s">
        <v>39</v>
      </c>
      <c r="G16" s="2" t="str">
        <f>E16&amp;"|"&amp;F16</f>
        <v>-|-</v>
      </c>
      <c r="H16" s="15" t="s">
        <v>39</v>
      </c>
      <c r="I16" s="15" t="s">
        <v>39</v>
      </c>
      <c r="J16" s="2" t="str">
        <f>H16&amp;"|"&amp;I16</f>
        <v>-|-</v>
      </c>
      <c r="K16" s="2"/>
      <c r="M16" s="26"/>
      <c r="N16" s="26"/>
      <c r="O16" s="26"/>
      <c r="P16" s="26"/>
      <c r="Q16" s="26"/>
      <c r="R16" s="26"/>
      <c r="S16" s="212" t="s">
        <v>260</v>
      </c>
      <c r="T16" s="212" t="s">
        <v>259</v>
      </c>
    </row>
    <row r="17" spans="2:20" ht="15.75" customHeight="1" x14ac:dyDescent="0.25">
      <c r="B17" s="2"/>
      <c r="C17" s="184" t="s">
        <v>84</v>
      </c>
      <c r="D17" s="185"/>
      <c r="E17" s="136" t="s">
        <v>39</v>
      </c>
      <c r="F17" s="137" t="s">
        <v>39</v>
      </c>
      <c r="G17" s="2" t="str">
        <f>E17&amp;"|"&amp;F17</f>
        <v>-|-</v>
      </c>
      <c r="H17" s="34"/>
      <c r="I17" s="35"/>
      <c r="J17" s="35"/>
      <c r="K17" s="36"/>
      <c r="M17" s="26"/>
      <c r="N17" s="26"/>
      <c r="O17" s="26"/>
      <c r="P17" s="26"/>
      <c r="Q17" s="26"/>
      <c r="R17" s="26"/>
      <c r="S17" s="212"/>
      <c r="T17" s="212"/>
    </row>
    <row r="18" spans="2:20" ht="15.75" thickBot="1" x14ac:dyDescent="0.3">
      <c r="B18" s="2"/>
      <c r="C18" s="186" t="s">
        <v>83</v>
      </c>
      <c r="D18" s="187"/>
      <c r="E18" s="138" t="s">
        <v>39</v>
      </c>
      <c r="F18" s="139" t="s">
        <v>39</v>
      </c>
      <c r="G18" s="2" t="str">
        <f>E18&amp;"|"&amp;F18</f>
        <v>-|-</v>
      </c>
      <c r="H18" s="37"/>
      <c r="I18" s="38"/>
      <c r="J18" s="38"/>
      <c r="K18" s="39"/>
      <c r="M18" s="26"/>
      <c r="N18" s="26"/>
      <c r="O18" s="26"/>
      <c r="P18" s="26"/>
      <c r="Q18" s="26"/>
      <c r="R18" s="26"/>
      <c r="S18" s="212"/>
      <c r="T18" s="212"/>
    </row>
    <row r="19" spans="2:20" ht="15" customHeight="1" x14ac:dyDescent="0.25">
      <c r="B19" s="2"/>
      <c r="C19" s="2"/>
      <c r="D19" s="2"/>
      <c r="G19" s="2"/>
      <c r="M19" s="46">
        <v>2878700</v>
      </c>
      <c r="N19" s="46" t="s">
        <v>87</v>
      </c>
      <c r="O19" s="46">
        <v>2878705</v>
      </c>
      <c r="P19" s="46">
        <v>2878706</v>
      </c>
      <c r="Q19" s="46">
        <v>2878778</v>
      </c>
      <c r="R19" s="26"/>
      <c r="S19" s="167">
        <v>25</v>
      </c>
      <c r="T19" s="167">
        <v>16</v>
      </c>
    </row>
    <row r="20" spans="2:20" ht="15" customHeight="1" x14ac:dyDescent="0.25">
      <c r="B20" s="178" t="s">
        <v>10</v>
      </c>
      <c r="C20" s="179"/>
      <c r="D20" s="2"/>
      <c r="E20" s="193" t="s">
        <v>11</v>
      </c>
      <c r="F20" s="2"/>
      <c r="G20" s="2"/>
      <c r="H20" s="14" t="s">
        <v>49</v>
      </c>
      <c r="I20" s="14" t="e">
        <f>E16/5</f>
        <v>#VALUE!</v>
      </c>
      <c r="J20" s="55"/>
      <c r="K20" s="2"/>
      <c r="M20" s="26"/>
      <c r="N20" s="26"/>
      <c r="O20" s="26"/>
      <c r="P20" s="26"/>
      <c r="Q20" s="26"/>
      <c r="R20" s="26"/>
      <c r="S20" s="167">
        <v>35</v>
      </c>
      <c r="T20" s="167">
        <v>16</v>
      </c>
    </row>
    <row r="21" spans="2:20" ht="12" customHeight="1" x14ac:dyDescent="0.25">
      <c r="B21" s="180"/>
      <c r="C21" s="181"/>
      <c r="D21" s="2"/>
      <c r="E21" s="194"/>
      <c r="F21" s="2"/>
      <c r="G21" s="2"/>
      <c r="H21" s="14" t="s">
        <v>50</v>
      </c>
      <c r="I21" s="7" t="e">
        <f>I20*1.41</f>
        <v>#VALUE!</v>
      </c>
      <c r="J21" s="56"/>
      <c r="K21" s="2"/>
      <c r="M21" s="26"/>
      <c r="N21" s="26"/>
      <c r="O21" s="26"/>
      <c r="P21" s="26"/>
      <c r="Q21" s="26"/>
      <c r="R21" s="26"/>
      <c r="S21" s="167">
        <v>50</v>
      </c>
      <c r="T21" s="167">
        <v>25</v>
      </c>
    </row>
    <row r="22" spans="2:20" x14ac:dyDescent="0.25">
      <c r="B22" s="182" t="s">
        <v>39</v>
      </c>
      <c r="C22" s="183"/>
      <c r="D22" s="2"/>
      <c r="E22" s="30" t="s">
        <v>39</v>
      </c>
      <c r="F22" s="2"/>
      <c r="G22" s="2"/>
      <c r="I22" s="2"/>
      <c r="J22" s="2"/>
      <c r="K22" s="2"/>
      <c r="M22" s="26"/>
      <c r="N22" s="26"/>
      <c r="O22" s="26"/>
      <c r="P22" s="26"/>
      <c r="Q22" s="26"/>
      <c r="R22" s="26"/>
      <c r="S22" s="167">
        <v>70</v>
      </c>
      <c r="T22" s="167">
        <v>35</v>
      </c>
    </row>
    <row r="23" spans="2:20" x14ac:dyDescent="0.25">
      <c r="B23" s="2"/>
      <c r="C23" s="2"/>
      <c r="D23" s="2"/>
      <c r="E23" s="2"/>
      <c r="F23" s="2"/>
      <c r="G23" s="2"/>
      <c r="H23" s="2"/>
      <c r="I23" s="2"/>
      <c r="J23" s="2"/>
      <c r="K23" s="2"/>
      <c r="M23" s="26"/>
      <c r="N23" s="26"/>
      <c r="O23" s="26"/>
      <c r="P23" s="26"/>
      <c r="Q23" s="26"/>
      <c r="R23" s="26"/>
      <c r="S23" s="167">
        <v>95</v>
      </c>
      <c r="T23" s="167">
        <v>35</v>
      </c>
    </row>
    <row r="24" spans="2:20" x14ac:dyDescent="0.25">
      <c r="B24" s="2"/>
      <c r="C24" s="2"/>
      <c r="D24" s="2"/>
      <c r="E24" s="2"/>
      <c r="F24" s="2"/>
      <c r="G24" s="2"/>
      <c r="H24" s="2"/>
      <c r="I24" s="2"/>
      <c r="J24" s="2"/>
      <c r="K24" s="2"/>
      <c r="M24" s="46">
        <v>2878796</v>
      </c>
      <c r="N24" s="46">
        <v>2879202</v>
      </c>
      <c r="O24" s="46">
        <v>2879238</v>
      </c>
      <c r="P24" s="46">
        <v>2879571</v>
      </c>
      <c r="Q24" s="26"/>
      <c r="R24" s="26"/>
      <c r="S24" s="167">
        <v>120</v>
      </c>
      <c r="T24" s="167">
        <v>50</v>
      </c>
    </row>
    <row r="25" spans="2:20" x14ac:dyDescent="0.25">
      <c r="B25" s="2"/>
      <c r="C25" s="2"/>
      <c r="D25" s="2"/>
      <c r="E25" s="2"/>
      <c r="F25" s="2"/>
      <c r="G25" s="2"/>
      <c r="H25" s="2"/>
      <c r="I25" s="2"/>
      <c r="J25" s="2"/>
      <c r="K25" s="2"/>
      <c r="M25" s="26"/>
      <c r="N25" s="26"/>
      <c r="O25" s="26"/>
      <c r="P25" s="26"/>
      <c r="Q25" s="26"/>
      <c r="R25" s="26"/>
    </row>
    <row r="26" spans="2:20" ht="15.75" thickBot="1" x14ac:dyDescent="0.3">
      <c r="B26" s="2"/>
      <c r="C26" s="2"/>
      <c r="D26" s="2"/>
      <c r="E26" s="2"/>
      <c r="F26" s="2"/>
      <c r="G26" s="2"/>
      <c r="K26" s="2"/>
    </row>
    <row r="27" spans="2:20" x14ac:dyDescent="0.25">
      <c r="B27" s="2"/>
      <c r="C27" s="40" t="s">
        <v>66</v>
      </c>
      <c r="D27" s="196" t="str">
        <f>CONCATENATE(B16," ",B22,"/",E22)</f>
        <v>3A -/-</v>
      </c>
      <c r="E27" s="197"/>
      <c r="H27" s="90" t="s">
        <v>88</v>
      </c>
      <c r="J27" s="26"/>
      <c r="K27" s="27"/>
      <c r="M27" s="198" t="s">
        <v>44</v>
      </c>
      <c r="N27" s="199"/>
      <c r="O27" s="200"/>
    </row>
    <row r="28" spans="2:20" ht="15" customHeight="1" x14ac:dyDescent="0.25">
      <c r="B28" s="2"/>
      <c r="C28" s="41" t="s">
        <v>71</v>
      </c>
      <c r="D28" s="174" t="str">
        <f>CONCATENATE(E16,"mm²")</f>
        <v>-mm²</v>
      </c>
      <c r="E28" s="175"/>
      <c r="F28" s="125" t="s">
        <v>249</v>
      </c>
      <c r="H28" s="42" t="s">
        <v>91</v>
      </c>
      <c r="I28" s="141">
        <f>VLOOKUP(B22,Kilde!J:K,2,FALSE)</f>
        <v>0</v>
      </c>
      <c r="J28" s="4"/>
      <c r="K28" s="135" t="s">
        <v>92</v>
      </c>
      <c r="M28" s="42" t="s">
        <v>25</v>
      </c>
      <c r="N28" s="42" t="s">
        <v>4</v>
      </c>
      <c r="O28" s="42" t="s">
        <v>40</v>
      </c>
      <c r="S28" s="213" t="s">
        <v>261</v>
      </c>
      <c r="T28" s="214"/>
    </row>
    <row r="29" spans="2:20" ht="15.75" thickBot="1" x14ac:dyDescent="0.3">
      <c r="B29" s="2"/>
      <c r="C29" s="41" t="s">
        <v>81</v>
      </c>
      <c r="D29" s="140" t="str">
        <f>CONCATENATE(H16,"mm²")</f>
        <v>-mm²</v>
      </c>
      <c r="E29" s="5"/>
      <c r="F29" s="125" t="s">
        <v>247</v>
      </c>
      <c r="H29" s="132" t="s">
        <v>89</v>
      </c>
      <c r="I29" s="141" t="e">
        <f>VLOOKUP(G16,Kilde!$F:$G,2,FALSE)</f>
        <v>#N/A</v>
      </c>
      <c r="J29" s="4"/>
      <c r="K29" s="133" t="s">
        <v>251</v>
      </c>
      <c r="M29" s="11">
        <v>2878710</v>
      </c>
      <c r="N29" s="11" t="s">
        <v>41</v>
      </c>
      <c r="O29" s="11" t="s">
        <v>42</v>
      </c>
      <c r="S29" s="215"/>
      <c r="T29" s="216"/>
    </row>
    <row r="30" spans="2:20" x14ac:dyDescent="0.25">
      <c r="B30" s="2"/>
      <c r="C30" s="41" t="s">
        <v>69</v>
      </c>
      <c r="D30" s="174" t="e">
        <f>CONCATENATE(I20,"kA","-","1s","-",2.5)</f>
        <v>#VALUE!</v>
      </c>
      <c r="E30" s="175"/>
      <c r="F30" s="125" t="s">
        <v>247</v>
      </c>
      <c r="H30" s="126" t="s">
        <v>89</v>
      </c>
      <c r="I30" s="142" t="e">
        <f>VLOOKUP(G17,Kilde!F:G,2,FALSE)</f>
        <v>#N/A</v>
      </c>
      <c r="J30" s="127"/>
      <c r="K30" s="128" t="s">
        <v>253</v>
      </c>
      <c r="M30" s="12">
        <v>2878711</v>
      </c>
      <c r="N30" s="12" t="s">
        <v>43</v>
      </c>
      <c r="O30" s="12" t="s">
        <v>42</v>
      </c>
    </row>
    <row r="31" spans="2:20" x14ac:dyDescent="0.25">
      <c r="B31" s="2"/>
      <c r="C31" s="41" t="s">
        <v>70</v>
      </c>
      <c r="D31" s="176" t="e">
        <f>CONCATENATE(I21,"kA","-","0,5s","-",2.5)</f>
        <v>#VALUE!</v>
      </c>
      <c r="E31" s="177"/>
      <c r="F31" s="125" t="s">
        <v>247</v>
      </c>
      <c r="H31" s="155" t="s">
        <v>89</v>
      </c>
      <c r="I31" s="156" t="e">
        <f>VLOOKUP(G18,Kilde!F:G,2,FALSE)</f>
        <v>#N/A</v>
      </c>
      <c r="J31" s="157"/>
      <c r="K31" s="158" t="s">
        <v>255</v>
      </c>
      <c r="M31" s="11">
        <v>2878708</v>
      </c>
      <c r="N31" s="11" t="s">
        <v>45</v>
      </c>
      <c r="O31" s="11" t="s">
        <v>47</v>
      </c>
      <c r="P31" s="45">
        <v>2878710</v>
      </c>
      <c r="Q31" s="45">
        <v>2878711</v>
      </c>
    </row>
    <row r="32" spans="2:20" x14ac:dyDescent="0.25">
      <c r="B32" s="2"/>
      <c r="C32" s="41" t="s">
        <v>72</v>
      </c>
      <c r="D32" s="188">
        <f ca="1">NOW()</f>
        <v>44706.359043171295</v>
      </c>
      <c r="E32" s="189"/>
      <c r="F32" s="125" t="s">
        <v>248</v>
      </c>
      <c r="H32" s="42" t="s">
        <v>90</v>
      </c>
      <c r="I32" s="141" t="e">
        <f>VLOOKUP(J16,Kilde!F:G,2,FALSE)</f>
        <v>#N/A</v>
      </c>
      <c r="J32" s="42"/>
      <c r="K32" s="135" t="s">
        <v>93</v>
      </c>
      <c r="M32" s="11">
        <v>2878728</v>
      </c>
      <c r="N32" s="11" t="s">
        <v>82</v>
      </c>
      <c r="O32" s="11" t="s">
        <v>47</v>
      </c>
    </row>
    <row r="33" spans="2:20" ht="15.75" thickBot="1" x14ac:dyDescent="0.3">
      <c r="B33" s="2"/>
      <c r="C33" s="43" t="s">
        <v>73</v>
      </c>
      <c r="D33" s="44"/>
      <c r="E33" s="13"/>
      <c r="F33" s="125" t="s">
        <v>250</v>
      </c>
      <c r="H33" s="31" t="s">
        <v>23</v>
      </c>
      <c r="I33" s="159">
        <f>VLOOKUP(E22,Kilde!N:O,2,FALSE)</f>
        <v>0</v>
      </c>
      <c r="J33" s="4"/>
      <c r="K33" s="134" t="s">
        <v>93</v>
      </c>
      <c r="M33" s="12">
        <v>2878729</v>
      </c>
      <c r="N33" s="12" t="s">
        <v>46</v>
      </c>
      <c r="O33" s="12" t="s">
        <v>47</v>
      </c>
      <c r="R33" s="212" t="s">
        <v>2</v>
      </c>
      <c r="S33" s="212" t="s">
        <v>263</v>
      </c>
      <c r="T33" s="212" t="s">
        <v>264</v>
      </c>
    </row>
    <row r="34" spans="2:20" x14ac:dyDescent="0.25">
      <c r="M34" s="11">
        <v>2878762</v>
      </c>
      <c r="N34" s="11" t="s">
        <v>48</v>
      </c>
      <c r="O34" s="11" t="s">
        <v>47</v>
      </c>
      <c r="R34" s="212"/>
      <c r="S34" s="212"/>
      <c r="T34" s="212"/>
    </row>
    <row r="35" spans="2:20" ht="15" customHeight="1" x14ac:dyDescent="0.25">
      <c r="R35" s="212"/>
      <c r="S35" s="212"/>
      <c r="T35" s="212"/>
    </row>
    <row r="36" spans="2:20" x14ac:dyDescent="0.25">
      <c r="R36" s="161" t="s">
        <v>265</v>
      </c>
      <c r="S36" s="167">
        <v>5</v>
      </c>
      <c r="T36" s="167">
        <v>7</v>
      </c>
    </row>
    <row r="37" spans="2:20" x14ac:dyDescent="0.25">
      <c r="M37" s="26"/>
      <c r="N37" s="26"/>
      <c r="O37" s="26"/>
      <c r="P37" s="26"/>
      <c r="Q37" s="26"/>
      <c r="R37" s="161" t="s">
        <v>266</v>
      </c>
      <c r="S37" s="167">
        <v>7</v>
      </c>
      <c r="T37" s="167">
        <v>10</v>
      </c>
    </row>
    <row r="38" spans="2:20" x14ac:dyDescent="0.25">
      <c r="M38" s="26"/>
      <c r="N38" s="26"/>
      <c r="O38" s="26"/>
      <c r="P38" s="26"/>
      <c r="Q38" s="26"/>
      <c r="R38" s="161" t="s">
        <v>267</v>
      </c>
      <c r="S38" s="167">
        <v>10</v>
      </c>
      <c r="T38" s="167">
        <v>14</v>
      </c>
    </row>
    <row r="39" spans="2:20" x14ac:dyDescent="0.25">
      <c r="M39" s="26"/>
      <c r="N39" s="26"/>
      <c r="O39" s="26"/>
      <c r="P39" s="26"/>
      <c r="Q39" s="26"/>
      <c r="R39" s="161" t="s">
        <v>268</v>
      </c>
      <c r="S39" s="167">
        <v>14</v>
      </c>
      <c r="T39" s="167">
        <v>20</v>
      </c>
    </row>
    <row r="40" spans="2:20" x14ac:dyDescent="0.25">
      <c r="M40" s="46">
        <v>2878708</v>
      </c>
      <c r="N40" s="46">
        <v>2878728</v>
      </c>
      <c r="O40" s="46">
        <v>2878729</v>
      </c>
      <c r="P40" s="46">
        <v>2878762</v>
      </c>
      <c r="Q40" s="46"/>
      <c r="R40" s="161" t="s">
        <v>269</v>
      </c>
      <c r="S40" s="167">
        <v>19</v>
      </c>
      <c r="T40" s="167">
        <v>27</v>
      </c>
    </row>
    <row r="41" spans="2:20" x14ac:dyDescent="0.25">
      <c r="M41" s="26"/>
      <c r="N41" s="26"/>
      <c r="O41" s="26"/>
      <c r="P41" s="26"/>
      <c r="Q41" s="169"/>
      <c r="R41" s="161" t="s">
        <v>270</v>
      </c>
      <c r="S41" s="167">
        <v>24</v>
      </c>
      <c r="T41" s="167">
        <v>34</v>
      </c>
    </row>
    <row r="42" spans="2:20" x14ac:dyDescent="0.25">
      <c r="M42" s="26"/>
      <c r="N42" s="26"/>
      <c r="O42" s="26"/>
      <c r="P42" s="26"/>
      <c r="Q42" s="26"/>
      <c r="R42" s="26"/>
      <c r="S42" s="26"/>
    </row>
    <row r="43" spans="2:20" x14ac:dyDescent="0.25">
      <c r="S43" s="26"/>
    </row>
    <row r="44" spans="2:20" x14ac:dyDescent="0.25">
      <c r="S44" s="26"/>
    </row>
    <row r="45" spans="2:20" x14ac:dyDescent="0.25">
      <c r="S45" s="26"/>
    </row>
    <row r="46" spans="2:20" x14ac:dyDescent="0.25">
      <c r="S46" s="26"/>
    </row>
  </sheetData>
  <sheetProtection algorithmName="SHA-512" hashValue="EHne5/L8Sk0G6D+PyoB2+Q7W9PTnTyiDjya4+U72c0uoEftlHEPIyYcDayPjmb2KXKfhMp1g7cKtbrDwr0N6Sg==" saltValue="O9MZpmmnSmgkclgL/G11oQ==" spinCount="100000" sheet="1" selectLockedCells="1"/>
  <mergeCells count="30">
    <mergeCell ref="S28:T29"/>
    <mergeCell ref="R33:R35"/>
    <mergeCell ref="S33:S35"/>
    <mergeCell ref="T33:T35"/>
    <mergeCell ref="I7:K13"/>
    <mergeCell ref="S16:S18"/>
    <mergeCell ref="T16:T18"/>
    <mergeCell ref="D30:E30"/>
    <mergeCell ref="B14:B15"/>
    <mergeCell ref="C14:C15"/>
    <mergeCell ref="D14:D15"/>
    <mergeCell ref="E14:E15"/>
    <mergeCell ref="C17:D17"/>
    <mergeCell ref="C18:D18"/>
    <mergeCell ref="D31:E31"/>
    <mergeCell ref="D32:E32"/>
    <mergeCell ref="M27:O27"/>
    <mergeCell ref="C1:I2"/>
    <mergeCell ref="M2:N2"/>
    <mergeCell ref="O2:R2"/>
    <mergeCell ref="H14:H15"/>
    <mergeCell ref="I14:I15"/>
    <mergeCell ref="F5:K5"/>
    <mergeCell ref="B20:C21"/>
    <mergeCell ref="E20:E21"/>
    <mergeCell ref="B22:C22"/>
    <mergeCell ref="D27:E27"/>
    <mergeCell ref="D28:E28"/>
    <mergeCell ref="F14:F15"/>
    <mergeCell ref="F6:I6"/>
  </mergeCells>
  <dataValidations xWindow="432" yWindow="481" count="2">
    <dataValidation showInputMessage="1" sqref="B16" xr:uid="{C0C2D02C-DAB7-45A0-89B4-9D1D13897AED}"/>
    <dataValidation allowBlank="1" sqref="H22" xr:uid="{07A43993-56DB-4E2F-997F-7E110F4F4262}"/>
  </dataValidations>
  <pageMargins left="0.19685039370078741" right="0.31496062992125984" top="0.70866141732283461" bottom="0.70866141732283461" header="0.31496062992125984" footer="0.31496062992125984"/>
  <pageSetup paperSize="9" scale="98" fitToWidth="2" fitToHeight="2" orientation="portrait" horizontalDpi="4294967295" verticalDpi="4294967295" r:id="rId1"/>
  <headerFooter>
    <oddHeader>&amp;L&amp;"-,Fet"NEK-EN 61230:2008&amp;C&amp;"-,Fet"Melbye Skandinavia Norge&amp;R&amp;D</oddHeader>
    <oddFooter>&amp;L&amp;"-,Fet"Melbye Skandinavia Norge
Prost Stabelsvei 22, 2019 Skedsmokorset&amp;C&amp;"-,Fet"Tlf: +47 63 87 01 50
E-post: bestilling@melbye.no&amp;R&amp;G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432" yWindow="481" count="7">
        <x14:dataValidation type="list" allowBlank="1" showInputMessage="1" showErrorMessage="1" promptTitle="Lengde lisse B" prompt="Legg inn ønsket lengde - se figur over" xr:uid="{E5A3312E-9915-4F69-83EA-AE4E8041B2AF}">
          <x14:formula1>
            <xm:f>Kilde!$E$3:$E$25</xm:f>
          </x14:formula1>
          <xm:sqref>F16:F18</xm:sqref>
        </x14:dataValidation>
        <x14:dataValidation type="list" showInputMessage="1" showErrorMessage="1" promptTitle="Tverrsnitt" prompt="Tverrsnitt på faselisse (B) - se figur over" xr:uid="{5A0A6578-06A3-424E-A6E4-8C73BDF0AEAB}">
          <x14:formula1>
            <xm:f>Kilde!$C$3:$C$9</xm:f>
          </x14:formula1>
          <xm:sqref>E16:E18</xm:sqref>
        </x14:dataValidation>
        <x14:dataValidation type="list" showInputMessage="1" showErrorMessage="1" promptTitle="Maks kortslutningsstrøm " prompt="Viser til maks kortslutningsstrøm som kan oppstå. Denne kan stå tom om man vet hvilke tverrsnitt som skal anvendes." xr:uid="{46356EB5-7090-4DC0-A16D-EE8E51DAB325}">
          <x14:formula1>
            <xm:f>Kilde!$B$3:$B$10</xm:f>
          </x14:formula1>
          <xm:sqref>C16</xm:sqref>
        </x14:dataValidation>
        <x14:dataValidation type="list" allowBlank="1" showInputMessage="1" showErrorMessage="1" promptTitle="Lengde lisse C" prompt="Legg inn ønsket lengde - se figur over" xr:uid="{6F30658D-94C5-4907-9A29-C46C17E657CC}">
          <x14:formula1>
            <xm:f>Kilde!$E$3:$E$25</xm:f>
          </x14:formula1>
          <xm:sqref>I16</xm:sqref>
        </x14:dataValidation>
        <x14:dataValidation type="list" showInputMessage="1" showErrorMessage="1" promptTitle="Tverrsnitt" prompt="Tverrsnitt på jordlisse (C) - se figurer over" xr:uid="{1C947FB9-B4FB-456D-92DA-AD68A17864FF}">
          <x14:formula1>
            <xm:f>Kilde!$C$3:$C$9</xm:f>
          </x14:formula1>
          <xm:sqref>H16</xm:sqref>
        </x14:dataValidation>
        <x14:dataValidation type="list" allowBlank="1" showInputMessage="1" showErrorMessage="1" promptTitle="Faseklemmer" prompt="Velg hvilke faseklemmer som skal benyttes. Se oversikt i egen tabell." xr:uid="{59BC07F7-DA2E-4EE0-93B5-67D974E2EAED}">
          <x14:formula1>
            <xm:f>Kilde!$J$3:$J$13</xm:f>
          </x14:formula1>
          <xm:sqref>B22:C22</xm:sqref>
        </x14:dataValidation>
        <x14:dataValidation type="list" allowBlank="1" showInputMessage="1" showErrorMessage="1" promptTitle="Jordklemme" prompt="Velg hvilke jordklemme som skal brukes. Hvis klemmen skal være en del av kortslutningskretsen, må klemmen være dimmensjonert etter maks kortslutningsstrøm." xr:uid="{A799CE49-FAD4-4F87-9939-19BCC1CBE228}">
          <x14:formula1>
            <xm:f>Kilde!$N$3:$N$9</xm:f>
          </x14:formula1>
          <xm:sqref>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1C5EE-0E65-4049-9C44-9097273CECEE}">
  <sheetPr codeName="Ark8">
    <pageSetUpPr fitToPage="1"/>
  </sheetPr>
  <dimension ref="B1:T46"/>
  <sheetViews>
    <sheetView zoomScale="85" zoomScaleNormal="85" workbookViewId="0">
      <pane ySplit="13" topLeftCell="A14" activePane="bottomLeft" state="frozen"/>
      <selection pane="bottomLeft" activeCell="I7" sqref="I7:K13"/>
    </sheetView>
  </sheetViews>
  <sheetFormatPr baseColWidth="10" defaultColWidth="11.42578125" defaultRowHeight="15" x14ac:dyDescent="0.25"/>
  <cols>
    <col min="1" max="1" width="1.28515625" style="1" customWidth="1"/>
    <col min="2" max="2" width="5.28515625" style="1" bestFit="1" customWidth="1"/>
    <col min="3" max="3" width="10.7109375" style="1" customWidth="1"/>
    <col min="4" max="4" width="4.28515625" style="1" customWidth="1"/>
    <col min="5" max="5" width="12.140625" style="1" customWidth="1"/>
    <col min="6" max="6" width="11" style="1" customWidth="1"/>
    <col min="7" max="7" width="6" style="1" hidden="1" customWidth="1"/>
    <col min="8" max="8" width="12.28515625" style="1" bestFit="1" customWidth="1"/>
    <col min="9" max="9" width="11.7109375" style="1" customWidth="1"/>
    <col min="10" max="10" width="5.7109375" style="1" hidden="1" customWidth="1"/>
    <col min="11" max="11" width="19.7109375" style="1" customWidth="1"/>
    <col min="12" max="18" width="11.42578125" style="1"/>
    <col min="19" max="20" width="10" style="1" customWidth="1"/>
    <col min="21" max="16384" width="11.42578125" style="1"/>
  </cols>
  <sheetData>
    <row r="1" spans="2:20" ht="23.25" x14ac:dyDescent="0.25">
      <c r="C1" s="201"/>
      <c r="D1" s="201"/>
      <c r="E1" s="201"/>
      <c r="F1" s="201"/>
      <c r="G1" s="201"/>
      <c r="H1" s="201"/>
      <c r="I1" s="201"/>
      <c r="J1" s="48"/>
    </row>
    <row r="2" spans="2:20" ht="23.25" x14ac:dyDescent="0.25">
      <c r="C2" s="201"/>
      <c r="D2" s="201"/>
      <c r="E2" s="201"/>
      <c r="F2" s="201"/>
      <c r="G2" s="201"/>
      <c r="H2" s="201"/>
      <c r="I2" s="201"/>
      <c r="J2" s="48"/>
      <c r="M2" s="198" t="s">
        <v>22</v>
      </c>
      <c r="N2" s="200"/>
      <c r="O2" s="202" t="s">
        <v>38</v>
      </c>
      <c r="P2" s="202"/>
      <c r="Q2" s="202"/>
      <c r="R2" s="202"/>
    </row>
    <row r="3" spans="2:20" x14ac:dyDescent="0.25">
      <c r="B3" s="2"/>
      <c r="C3" s="3"/>
      <c r="D3" s="2"/>
      <c r="E3" s="2"/>
      <c r="F3" s="2"/>
      <c r="G3" s="2"/>
      <c r="H3" s="2"/>
      <c r="I3" s="2"/>
      <c r="J3" s="2"/>
      <c r="K3" s="2"/>
      <c r="M3" s="31" t="s">
        <v>25</v>
      </c>
      <c r="N3" s="31" t="s">
        <v>4</v>
      </c>
      <c r="O3" s="31" t="s">
        <v>26</v>
      </c>
      <c r="P3" s="31" t="s">
        <v>27</v>
      </c>
      <c r="Q3" s="31" t="s">
        <v>28</v>
      </c>
      <c r="R3" s="31" t="s">
        <v>29</v>
      </c>
    </row>
    <row r="4" spans="2:20" x14ac:dyDescent="0.25">
      <c r="B4" s="2"/>
      <c r="C4" s="2"/>
      <c r="D4" s="2"/>
      <c r="E4" s="2"/>
      <c r="F4" s="2"/>
      <c r="G4" s="2"/>
      <c r="H4" s="2"/>
      <c r="I4" s="2"/>
      <c r="J4" s="2"/>
      <c r="K4" s="2"/>
      <c r="M4" s="6">
        <v>2878700</v>
      </c>
      <c r="N4" s="8" t="s">
        <v>30</v>
      </c>
      <c r="O4" s="9" t="s">
        <v>39</v>
      </c>
      <c r="P4" s="9" t="s">
        <v>39</v>
      </c>
      <c r="Q4" s="10" t="s">
        <v>39</v>
      </c>
      <c r="R4" s="10">
        <v>24</v>
      </c>
    </row>
    <row r="5" spans="2:20" ht="23.25" x14ac:dyDescent="0.25">
      <c r="B5" s="2"/>
      <c r="C5" s="2"/>
      <c r="D5" s="2"/>
      <c r="E5" s="2"/>
      <c r="F5" s="201" t="s">
        <v>0</v>
      </c>
      <c r="G5" s="201"/>
      <c r="H5" s="201"/>
      <c r="I5" s="201"/>
      <c r="J5" s="201"/>
      <c r="K5" s="201"/>
      <c r="M5" s="6">
        <v>2878702</v>
      </c>
      <c r="N5" s="8" t="s">
        <v>31</v>
      </c>
      <c r="O5" s="10">
        <v>19</v>
      </c>
      <c r="P5" s="10">
        <v>14</v>
      </c>
      <c r="Q5" s="10">
        <v>14</v>
      </c>
      <c r="R5" s="10" t="s">
        <v>39</v>
      </c>
    </row>
    <row r="6" spans="2:20" ht="15.75" thickBot="1" x14ac:dyDescent="0.3">
      <c r="B6" s="2"/>
      <c r="C6" s="2"/>
      <c r="D6" s="2"/>
      <c r="E6" s="2"/>
      <c r="F6" s="174" t="s">
        <v>256</v>
      </c>
      <c r="G6" s="174"/>
      <c r="H6" s="174"/>
      <c r="I6" s="174"/>
      <c r="J6" s="2"/>
      <c r="K6" s="125" t="s">
        <v>258</v>
      </c>
      <c r="M6" s="6">
        <v>2878703</v>
      </c>
      <c r="N6" s="8" t="s">
        <v>32</v>
      </c>
      <c r="O6" s="10">
        <v>19</v>
      </c>
      <c r="P6" s="10">
        <v>14</v>
      </c>
      <c r="Q6" s="10">
        <v>14</v>
      </c>
      <c r="R6" s="10" t="s">
        <v>39</v>
      </c>
    </row>
    <row r="7" spans="2:20" x14ac:dyDescent="0.25">
      <c r="B7" s="2"/>
      <c r="C7" s="2"/>
      <c r="D7" s="2"/>
      <c r="E7" s="2"/>
      <c r="F7" s="165"/>
      <c r="G7" s="165"/>
      <c r="H7" s="166"/>
      <c r="I7" s="203"/>
      <c r="J7" s="204"/>
      <c r="K7" s="205"/>
      <c r="L7" s="164"/>
      <c r="M7" s="20">
        <v>2878705</v>
      </c>
      <c r="N7" s="16" t="s">
        <v>85</v>
      </c>
      <c r="O7" s="18">
        <v>14</v>
      </c>
      <c r="P7" s="18">
        <v>14</v>
      </c>
      <c r="Q7" s="18">
        <v>14</v>
      </c>
      <c r="R7" s="10" t="s">
        <v>39</v>
      </c>
    </row>
    <row r="8" spans="2:20" x14ac:dyDescent="0.25">
      <c r="B8" s="2"/>
      <c r="C8" s="2"/>
      <c r="D8" s="2"/>
      <c r="E8" s="2"/>
      <c r="F8" s="2"/>
      <c r="G8" s="2"/>
      <c r="H8" s="2"/>
      <c r="I8" s="206"/>
      <c r="J8" s="207"/>
      <c r="K8" s="208"/>
      <c r="L8" s="164"/>
      <c r="M8" s="20">
        <v>2878706</v>
      </c>
      <c r="N8" s="17" t="s">
        <v>33</v>
      </c>
      <c r="O8" s="19">
        <v>24</v>
      </c>
      <c r="P8" s="19" t="s">
        <v>39</v>
      </c>
      <c r="Q8" s="19" t="s">
        <v>39</v>
      </c>
      <c r="R8" s="19" t="s">
        <v>39</v>
      </c>
    </row>
    <row r="9" spans="2:20" x14ac:dyDescent="0.25">
      <c r="B9" s="2"/>
      <c r="C9" s="2"/>
      <c r="D9" s="2"/>
      <c r="E9" s="2"/>
      <c r="F9" s="2"/>
      <c r="G9" s="2"/>
      <c r="H9" s="2"/>
      <c r="I9" s="206"/>
      <c r="J9" s="207"/>
      <c r="K9" s="208"/>
      <c r="L9" s="164"/>
      <c r="M9" s="20">
        <v>2878778</v>
      </c>
      <c r="N9" s="17" t="s">
        <v>34</v>
      </c>
      <c r="O9" s="19">
        <v>14</v>
      </c>
      <c r="P9" s="19">
        <v>14</v>
      </c>
      <c r="Q9" s="19">
        <v>14</v>
      </c>
      <c r="R9" s="19" t="s">
        <v>39</v>
      </c>
    </row>
    <row r="10" spans="2:20" x14ac:dyDescent="0.25">
      <c r="B10" s="2"/>
      <c r="C10" s="2"/>
      <c r="D10" s="2"/>
      <c r="E10" s="2"/>
      <c r="F10" s="2"/>
      <c r="G10" s="2"/>
      <c r="H10" s="2"/>
      <c r="I10" s="206"/>
      <c r="J10" s="207"/>
      <c r="K10" s="208"/>
      <c r="L10" s="164"/>
      <c r="M10" s="20">
        <v>2878796</v>
      </c>
      <c r="N10" s="17" t="s">
        <v>35</v>
      </c>
      <c r="O10" s="19">
        <v>10</v>
      </c>
      <c r="P10" s="19" t="s">
        <v>39</v>
      </c>
      <c r="Q10" s="19" t="s">
        <v>39</v>
      </c>
      <c r="R10" s="19" t="s">
        <v>39</v>
      </c>
    </row>
    <row r="11" spans="2:20" x14ac:dyDescent="0.25">
      <c r="B11" s="2"/>
      <c r="C11" s="2"/>
      <c r="D11" s="2"/>
      <c r="E11" s="2"/>
      <c r="F11" s="2"/>
      <c r="G11" s="2"/>
      <c r="H11" s="2"/>
      <c r="I11" s="206"/>
      <c r="J11" s="207"/>
      <c r="K11" s="208"/>
      <c r="L11" s="164"/>
      <c r="M11" s="20">
        <v>2879202</v>
      </c>
      <c r="N11" s="17">
        <v>784470</v>
      </c>
      <c r="O11" s="19">
        <v>14</v>
      </c>
      <c r="P11" s="19" t="s">
        <v>39</v>
      </c>
      <c r="Q11" s="19" t="s">
        <v>39</v>
      </c>
      <c r="R11" s="19" t="s">
        <v>39</v>
      </c>
    </row>
    <row r="12" spans="2:20" s="4" customFormat="1" x14ac:dyDescent="0.25">
      <c r="B12" s="3"/>
      <c r="C12" s="3"/>
      <c r="D12" s="3"/>
      <c r="E12" s="3"/>
      <c r="F12" s="3"/>
      <c r="G12" s="3"/>
      <c r="H12" s="3"/>
      <c r="I12" s="206"/>
      <c r="J12" s="207"/>
      <c r="K12" s="208"/>
      <c r="L12" s="164"/>
      <c r="M12" s="20">
        <v>2879238</v>
      </c>
      <c r="N12" s="17" t="s">
        <v>36</v>
      </c>
      <c r="O12" s="19">
        <v>14</v>
      </c>
      <c r="P12" s="19" t="s">
        <v>39</v>
      </c>
      <c r="Q12" s="19" t="s">
        <v>39</v>
      </c>
      <c r="R12" s="19" t="s">
        <v>39</v>
      </c>
    </row>
    <row r="13" spans="2:20" ht="15.75" thickBot="1" x14ac:dyDescent="0.3">
      <c r="B13" s="2"/>
      <c r="C13" s="2"/>
      <c r="D13" s="2"/>
      <c r="E13" s="2"/>
      <c r="F13" s="2"/>
      <c r="G13" s="2"/>
      <c r="H13" s="2"/>
      <c r="I13" s="209"/>
      <c r="J13" s="210"/>
      <c r="K13" s="211"/>
      <c r="L13" s="164"/>
      <c r="M13" s="6">
        <v>2879571</v>
      </c>
      <c r="N13" s="8" t="s">
        <v>37</v>
      </c>
      <c r="O13" s="10">
        <v>24</v>
      </c>
      <c r="P13" s="10">
        <v>24</v>
      </c>
      <c r="Q13" s="10">
        <v>24</v>
      </c>
      <c r="R13" s="10" t="s">
        <v>39</v>
      </c>
    </row>
    <row r="14" spans="2:20" ht="15" customHeight="1" x14ac:dyDescent="0.25">
      <c r="B14" s="172" t="s">
        <v>4</v>
      </c>
      <c r="C14" s="172" t="s">
        <v>1</v>
      </c>
      <c r="D14" s="195" t="s">
        <v>3</v>
      </c>
      <c r="E14" s="193" t="s">
        <v>20</v>
      </c>
      <c r="F14" s="192" t="s">
        <v>18</v>
      </c>
      <c r="G14" s="2"/>
      <c r="H14" s="192" t="s">
        <v>21</v>
      </c>
      <c r="I14" s="192" t="s">
        <v>24</v>
      </c>
      <c r="J14" s="2"/>
      <c r="K14" s="2"/>
      <c r="M14" s="26"/>
      <c r="N14" s="26"/>
      <c r="O14" s="26"/>
      <c r="P14" s="26"/>
      <c r="Q14" s="26"/>
      <c r="R14" s="26"/>
    </row>
    <row r="15" spans="2:20" ht="12" customHeight="1" x14ac:dyDescent="0.25">
      <c r="B15" s="173"/>
      <c r="C15" s="173"/>
      <c r="D15" s="195"/>
      <c r="E15" s="194"/>
      <c r="F15" s="191"/>
      <c r="G15" s="2"/>
      <c r="H15" s="191"/>
      <c r="I15" s="191"/>
      <c r="J15" s="2"/>
      <c r="K15" s="2"/>
      <c r="M15" s="26"/>
      <c r="N15" s="26"/>
      <c r="O15" s="26"/>
      <c r="P15" s="26"/>
      <c r="Q15" s="26"/>
      <c r="R15" s="26"/>
      <c r="S15" s="26" t="s">
        <v>262</v>
      </c>
    </row>
    <row r="16" spans="2:20" ht="15.75" customHeight="1" thickBot="1" x14ac:dyDescent="0.3">
      <c r="B16" s="32" t="s">
        <v>8</v>
      </c>
      <c r="C16" s="15" t="s">
        <v>39</v>
      </c>
      <c r="D16" s="33"/>
      <c r="E16" s="15" t="s">
        <v>39</v>
      </c>
      <c r="F16" s="15" t="s">
        <v>39</v>
      </c>
      <c r="G16" s="2" t="str">
        <f>E16&amp;"|"&amp;F16</f>
        <v>-|-</v>
      </c>
      <c r="H16" s="15" t="s">
        <v>39</v>
      </c>
      <c r="I16" s="15" t="s">
        <v>39</v>
      </c>
      <c r="J16" s="2" t="str">
        <f>H16&amp;"|"&amp;I16</f>
        <v>-|-</v>
      </c>
      <c r="K16" s="2"/>
      <c r="M16" s="26"/>
      <c r="N16" s="26"/>
      <c r="O16" s="26"/>
      <c r="P16" s="26"/>
      <c r="Q16" s="26"/>
      <c r="R16" s="26"/>
      <c r="S16" s="212" t="s">
        <v>260</v>
      </c>
      <c r="T16" s="212" t="s">
        <v>259</v>
      </c>
    </row>
    <row r="17" spans="2:20" ht="15.75" customHeight="1" x14ac:dyDescent="0.25">
      <c r="B17" s="2"/>
      <c r="C17" s="184" t="s">
        <v>84</v>
      </c>
      <c r="D17" s="185"/>
      <c r="E17" s="136" t="s">
        <v>39</v>
      </c>
      <c r="F17" s="137" t="s">
        <v>39</v>
      </c>
      <c r="G17" s="2" t="str">
        <f>E17&amp;"|"&amp;F17</f>
        <v>-|-</v>
      </c>
      <c r="H17" s="34"/>
      <c r="I17" s="35"/>
      <c r="J17" s="35"/>
      <c r="K17" s="36"/>
      <c r="M17" s="26"/>
      <c r="N17" s="26"/>
      <c r="O17" s="26"/>
      <c r="P17" s="26"/>
      <c r="Q17" s="26"/>
      <c r="R17" s="26"/>
      <c r="S17" s="212"/>
      <c r="T17" s="212"/>
    </row>
    <row r="18" spans="2:20" ht="15.75" thickBot="1" x14ac:dyDescent="0.3">
      <c r="B18" s="2"/>
      <c r="C18" s="186" t="s">
        <v>83</v>
      </c>
      <c r="D18" s="187"/>
      <c r="E18" s="138" t="s">
        <v>39</v>
      </c>
      <c r="F18" s="139" t="s">
        <v>39</v>
      </c>
      <c r="G18" s="2" t="str">
        <f>E18&amp;"|"&amp;F18</f>
        <v>-|-</v>
      </c>
      <c r="H18" s="37"/>
      <c r="I18" s="38"/>
      <c r="J18" s="38"/>
      <c r="K18" s="39"/>
      <c r="M18" s="26"/>
      <c r="N18" s="26"/>
      <c r="O18" s="26"/>
      <c r="P18" s="26"/>
      <c r="Q18" s="26"/>
      <c r="R18" s="26"/>
      <c r="S18" s="212"/>
      <c r="T18" s="212"/>
    </row>
    <row r="19" spans="2:20" ht="15" customHeight="1" x14ac:dyDescent="0.25">
      <c r="B19" s="2"/>
      <c r="C19" s="2"/>
      <c r="D19" s="2"/>
      <c r="M19" s="46">
        <v>2878700</v>
      </c>
      <c r="N19" s="46" t="s">
        <v>87</v>
      </c>
      <c r="O19" s="46">
        <v>2878705</v>
      </c>
      <c r="P19" s="46">
        <v>2878706</v>
      </c>
      <c r="Q19" s="46">
        <v>2878778</v>
      </c>
      <c r="R19" s="26"/>
      <c r="S19" s="167">
        <v>25</v>
      </c>
      <c r="T19" s="167">
        <v>16</v>
      </c>
    </row>
    <row r="20" spans="2:20" ht="15" customHeight="1" x14ac:dyDescent="0.25">
      <c r="B20" s="178" t="s">
        <v>10</v>
      </c>
      <c r="C20" s="179"/>
      <c r="D20" s="2"/>
      <c r="E20" s="193" t="s">
        <v>11</v>
      </c>
      <c r="F20" s="2"/>
      <c r="G20" s="2"/>
      <c r="H20" s="14" t="s">
        <v>49</v>
      </c>
      <c r="I20" s="14" t="e">
        <f>E16/5</f>
        <v>#VALUE!</v>
      </c>
      <c r="J20" s="55"/>
      <c r="K20" s="2"/>
      <c r="M20" s="26"/>
      <c r="N20" s="26"/>
      <c r="O20" s="26"/>
      <c r="P20" s="26"/>
      <c r="Q20" s="26"/>
      <c r="R20" s="26"/>
      <c r="S20" s="167">
        <v>35</v>
      </c>
      <c r="T20" s="167">
        <v>16</v>
      </c>
    </row>
    <row r="21" spans="2:20" ht="12" customHeight="1" x14ac:dyDescent="0.25">
      <c r="B21" s="180"/>
      <c r="C21" s="181"/>
      <c r="D21" s="2"/>
      <c r="E21" s="194"/>
      <c r="F21" s="2"/>
      <c r="G21" s="2"/>
      <c r="H21" s="14" t="s">
        <v>50</v>
      </c>
      <c r="I21" s="7" t="e">
        <f>I20*1.41</f>
        <v>#VALUE!</v>
      </c>
      <c r="J21" s="56"/>
      <c r="K21" s="2"/>
      <c r="M21" s="26"/>
      <c r="N21" s="26"/>
      <c r="O21" s="26"/>
      <c r="P21" s="26"/>
      <c r="Q21" s="26"/>
      <c r="R21" s="26"/>
      <c r="S21" s="167">
        <v>50</v>
      </c>
      <c r="T21" s="167">
        <v>25</v>
      </c>
    </row>
    <row r="22" spans="2:20" x14ac:dyDescent="0.25">
      <c r="B22" s="182" t="s">
        <v>39</v>
      </c>
      <c r="C22" s="183"/>
      <c r="D22" s="2"/>
      <c r="E22" s="30" t="s">
        <v>39</v>
      </c>
      <c r="F22" s="2"/>
      <c r="G22" s="2"/>
      <c r="I22" s="2"/>
      <c r="J22" s="2"/>
      <c r="K22" s="2"/>
      <c r="M22" s="26"/>
      <c r="N22" s="26"/>
      <c r="O22" s="26"/>
      <c r="P22" s="26"/>
      <c r="Q22" s="26"/>
      <c r="R22" s="26"/>
      <c r="S22" s="167">
        <v>70</v>
      </c>
      <c r="T22" s="167">
        <v>35</v>
      </c>
    </row>
    <row r="23" spans="2:20" x14ac:dyDescent="0.25">
      <c r="B23" s="2"/>
      <c r="C23" s="2"/>
      <c r="D23" s="2"/>
      <c r="E23" s="2"/>
      <c r="F23" s="2"/>
      <c r="G23" s="2"/>
      <c r="H23" s="2"/>
      <c r="I23" s="2"/>
      <c r="J23" s="2"/>
      <c r="K23" s="2"/>
      <c r="M23" s="26"/>
      <c r="N23" s="26"/>
      <c r="O23" s="26"/>
      <c r="P23" s="26"/>
      <c r="Q23" s="26"/>
      <c r="R23" s="26"/>
      <c r="S23" s="167">
        <v>95</v>
      </c>
      <c r="T23" s="167">
        <v>35</v>
      </c>
    </row>
    <row r="24" spans="2:20" x14ac:dyDescent="0.25">
      <c r="B24" s="2"/>
      <c r="C24" s="2"/>
      <c r="D24" s="2"/>
      <c r="E24" s="2"/>
      <c r="F24" s="2"/>
      <c r="G24" s="2"/>
      <c r="H24" s="2"/>
      <c r="I24" s="2"/>
      <c r="J24" s="2"/>
      <c r="K24" s="2"/>
      <c r="M24" s="46">
        <v>2878796</v>
      </c>
      <c r="N24" s="46">
        <v>2879202</v>
      </c>
      <c r="O24" s="46">
        <v>2879238</v>
      </c>
      <c r="P24" s="46">
        <v>2879571</v>
      </c>
      <c r="Q24" s="26"/>
      <c r="R24" s="26"/>
      <c r="S24" s="167">
        <v>120</v>
      </c>
      <c r="T24" s="167">
        <v>50</v>
      </c>
    </row>
    <row r="25" spans="2:20" x14ac:dyDescent="0.25">
      <c r="B25" s="2"/>
      <c r="C25" s="2"/>
      <c r="D25" s="2"/>
      <c r="E25" s="2"/>
      <c r="F25" s="2"/>
      <c r="G25" s="2"/>
      <c r="H25" s="2"/>
      <c r="I25" s="2"/>
      <c r="J25" s="2"/>
      <c r="K25" s="2"/>
      <c r="M25" s="26"/>
      <c r="N25" s="26"/>
      <c r="O25" s="26"/>
      <c r="P25" s="26"/>
      <c r="Q25" s="26"/>
      <c r="R25" s="26"/>
    </row>
    <row r="26" spans="2:20" ht="15.75" thickBot="1" x14ac:dyDescent="0.3">
      <c r="B26" s="2"/>
      <c r="C26" s="2"/>
      <c r="D26" s="2"/>
      <c r="E26" s="2"/>
      <c r="F26" s="2"/>
      <c r="G26" s="2"/>
      <c r="K26" s="2"/>
    </row>
    <row r="27" spans="2:20" x14ac:dyDescent="0.25">
      <c r="B27" s="2"/>
      <c r="C27" s="40" t="s">
        <v>66</v>
      </c>
      <c r="D27" s="196" t="str">
        <f>CONCATENATE(B16," ",B22,"/",E22)</f>
        <v>3B -/-</v>
      </c>
      <c r="E27" s="197"/>
      <c r="H27" s="90" t="s">
        <v>88</v>
      </c>
      <c r="J27" s="26"/>
      <c r="K27" s="27"/>
      <c r="M27" s="198" t="s">
        <v>44</v>
      </c>
      <c r="N27" s="199"/>
      <c r="O27" s="200"/>
    </row>
    <row r="28" spans="2:20" ht="15" customHeight="1" x14ac:dyDescent="0.25">
      <c r="B28" s="2"/>
      <c r="C28" s="41" t="s">
        <v>71</v>
      </c>
      <c r="D28" s="174" t="str">
        <f>CONCATENATE(E16,"mm²")</f>
        <v>-mm²</v>
      </c>
      <c r="E28" s="175"/>
      <c r="F28" s="125" t="s">
        <v>249</v>
      </c>
      <c r="H28" s="42" t="s">
        <v>91</v>
      </c>
      <c r="I28" s="141">
        <f>VLOOKUP(B22,Kilde!J:K,2,FALSE)</f>
        <v>0</v>
      </c>
      <c r="J28" s="4"/>
      <c r="K28" s="135" t="s">
        <v>252</v>
      </c>
      <c r="M28" s="42" t="s">
        <v>25</v>
      </c>
      <c r="N28" s="42" t="s">
        <v>4</v>
      </c>
      <c r="O28" s="42" t="s">
        <v>40</v>
      </c>
      <c r="S28" s="213" t="s">
        <v>261</v>
      </c>
      <c r="T28" s="214"/>
    </row>
    <row r="29" spans="2:20" ht="15.75" thickBot="1" x14ac:dyDescent="0.3">
      <c r="B29" s="2"/>
      <c r="C29" s="41" t="s">
        <v>81</v>
      </c>
      <c r="D29" s="29" t="str">
        <f>CONCATENATE(H16,"mm²")</f>
        <v>-mm²</v>
      </c>
      <c r="E29" s="5"/>
      <c r="F29" s="125" t="s">
        <v>247</v>
      </c>
      <c r="H29" s="132" t="s">
        <v>89</v>
      </c>
      <c r="I29" s="141" t="e">
        <f>VLOOKUP(G16,Kilde!$F:$G,2,FALSE)</f>
        <v>#N/A</v>
      </c>
      <c r="J29" s="4"/>
      <c r="K29" s="133" t="s">
        <v>251</v>
      </c>
      <c r="M29" s="11">
        <v>2878708</v>
      </c>
      <c r="N29" s="11" t="s">
        <v>45</v>
      </c>
      <c r="O29" s="11" t="s">
        <v>47</v>
      </c>
      <c r="S29" s="215"/>
      <c r="T29" s="216"/>
    </row>
    <row r="30" spans="2:20" x14ac:dyDescent="0.25">
      <c r="B30" s="2"/>
      <c r="C30" s="41" t="s">
        <v>69</v>
      </c>
      <c r="D30" s="174" t="e">
        <f>CONCATENATE(I20,"kA","-","1s","-",2.5)</f>
        <v>#VALUE!</v>
      </c>
      <c r="E30" s="175"/>
      <c r="F30" s="125" t="s">
        <v>247</v>
      </c>
      <c r="H30" s="126" t="s">
        <v>89</v>
      </c>
      <c r="I30" s="142" t="e">
        <f>VLOOKUP(G17,Kilde!F:G,2,FALSE)</f>
        <v>#N/A</v>
      </c>
      <c r="J30" s="127"/>
      <c r="K30" s="128" t="s">
        <v>253</v>
      </c>
      <c r="M30" s="11">
        <v>2878728</v>
      </c>
      <c r="N30" s="11" t="s">
        <v>82</v>
      </c>
      <c r="O30" s="11" t="s">
        <v>47</v>
      </c>
    </row>
    <row r="31" spans="2:20" x14ac:dyDescent="0.25">
      <c r="B31" s="2"/>
      <c r="C31" s="41" t="s">
        <v>70</v>
      </c>
      <c r="D31" s="176" t="e">
        <f>CONCATENATE(I21,"kA","-","0,5s","-",2.5)</f>
        <v>#VALUE!</v>
      </c>
      <c r="E31" s="177"/>
      <c r="F31" s="125" t="s">
        <v>247</v>
      </c>
      <c r="H31" s="155" t="s">
        <v>89</v>
      </c>
      <c r="I31" s="156" t="e">
        <f>VLOOKUP(G18,Kilde!F:G,2,FALSE)</f>
        <v>#N/A</v>
      </c>
      <c r="J31" s="157"/>
      <c r="K31" s="158" t="s">
        <v>255</v>
      </c>
      <c r="M31" s="12">
        <v>2878729</v>
      </c>
      <c r="N31" s="12" t="s">
        <v>46</v>
      </c>
      <c r="O31" s="12" t="s">
        <v>47</v>
      </c>
      <c r="P31" s="45"/>
    </row>
    <row r="32" spans="2:20" x14ac:dyDescent="0.25">
      <c r="B32" s="2"/>
      <c r="C32" s="41" t="s">
        <v>72</v>
      </c>
      <c r="D32" s="188">
        <f ca="1">NOW()</f>
        <v>44706.359043171295</v>
      </c>
      <c r="E32" s="189"/>
      <c r="F32" s="125" t="s">
        <v>248</v>
      </c>
      <c r="H32" s="42" t="s">
        <v>90</v>
      </c>
      <c r="I32" s="141" t="e">
        <f>VLOOKUP(J16,Kilde!F:G,2,FALSE)</f>
        <v>#N/A</v>
      </c>
      <c r="J32" s="42"/>
      <c r="K32" s="135" t="s">
        <v>93</v>
      </c>
      <c r="M32" s="11">
        <v>2878762</v>
      </c>
      <c r="N32" s="11" t="s">
        <v>48</v>
      </c>
      <c r="O32" s="11" t="s">
        <v>47</v>
      </c>
    </row>
    <row r="33" spans="2:20" ht="15.75" thickBot="1" x14ac:dyDescent="0.3">
      <c r="B33" s="2"/>
      <c r="C33" s="43" t="s">
        <v>73</v>
      </c>
      <c r="D33" s="44"/>
      <c r="E33" s="13"/>
      <c r="F33" s="125" t="s">
        <v>250</v>
      </c>
      <c r="H33" s="31" t="s">
        <v>23</v>
      </c>
      <c r="I33" s="159">
        <f>VLOOKUP(E22,Kilde!N:O,2,FALSE)</f>
        <v>0</v>
      </c>
      <c r="J33" s="4"/>
      <c r="K33" s="134" t="s">
        <v>93</v>
      </c>
      <c r="R33" s="212" t="s">
        <v>2</v>
      </c>
      <c r="S33" s="212" t="s">
        <v>263</v>
      </c>
      <c r="T33" s="212" t="s">
        <v>264</v>
      </c>
    </row>
    <row r="34" spans="2:20" x14ac:dyDescent="0.25">
      <c r="R34" s="212"/>
      <c r="S34" s="212"/>
      <c r="T34" s="212"/>
    </row>
    <row r="35" spans="2:20" ht="15" customHeight="1" x14ac:dyDescent="0.25">
      <c r="R35" s="212"/>
      <c r="S35" s="212"/>
      <c r="T35" s="212"/>
    </row>
    <row r="36" spans="2:20" x14ac:dyDescent="0.25">
      <c r="R36" s="161" t="s">
        <v>265</v>
      </c>
      <c r="S36" s="167">
        <v>5</v>
      </c>
      <c r="T36" s="167">
        <v>7</v>
      </c>
    </row>
    <row r="37" spans="2:20" x14ac:dyDescent="0.25">
      <c r="M37" s="26"/>
      <c r="N37" s="26"/>
      <c r="O37" s="26"/>
      <c r="P37" s="26"/>
      <c r="Q37" s="26"/>
      <c r="R37" s="161" t="s">
        <v>266</v>
      </c>
      <c r="S37" s="167">
        <v>7</v>
      </c>
      <c r="T37" s="167">
        <v>10</v>
      </c>
    </row>
    <row r="38" spans="2:20" x14ac:dyDescent="0.25">
      <c r="M38" s="26"/>
      <c r="N38" s="26"/>
      <c r="O38" s="26"/>
      <c r="P38" s="26"/>
      <c r="Q38" s="26"/>
      <c r="R38" s="161" t="s">
        <v>267</v>
      </c>
      <c r="S38" s="167">
        <v>10</v>
      </c>
      <c r="T38" s="167">
        <v>14</v>
      </c>
    </row>
    <row r="39" spans="2:20" x14ac:dyDescent="0.25">
      <c r="M39" s="26"/>
      <c r="N39" s="26"/>
      <c r="O39" s="26"/>
      <c r="P39" s="26"/>
      <c r="Q39" s="26"/>
      <c r="R39" s="161" t="s">
        <v>268</v>
      </c>
      <c r="S39" s="167">
        <v>14</v>
      </c>
      <c r="T39" s="167">
        <v>20</v>
      </c>
    </row>
    <row r="40" spans="2:20" x14ac:dyDescent="0.25">
      <c r="M40" s="46">
        <v>2878708</v>
      </c>
      <c r="N40" s="46">
        <v>2878728</v>
      </c>
      <c r="O40" s="46">
        <v>2878729</v>
      </c>
      <c r="P40" s="46">
        <v>2878762</v>
      </c>
      <c r="Q40" s="46"/>
      <c r="R40" s="161" t="s">
        <v>269</v>
      </c>
      <c r="S40" s="167">
        <v>19</v>
      </c>
      <c r="T40" s="167">
        <v>27</v>
      </c>
    </row>
    <row r="41" spans="2:20" x14ac:dyDescent="0.25">
      <c r="M41" s="26"/>
      <c r="N41" s="26"/>
      <c r="O41" s="26"/>
      <c r="P41" s="26"/>
      <c r="Q41" s="169"/>
      <c r="R41" s="161" t="s">
        <v>270</v>
      </c>
      <c r="S41" s="167">
        <v>24</v>
      </c>
      <c r="T41" s="167">
        <v>34</v>
      </c>
    </row>
    <row r="42" spans="2:20" x14ac:dyDescent="0.25">
      <c r="S42" s="26"/>
    </row>
    <row r="43" spans="2:20" x14ac:dyDescent="0.25">
      <c r="S43" s="26"/>
    </row>
    <row r="44" spans="2:20" x14ac:dyDescent="0.25">
      <c r="S44" s="26"/>
    </row>
    <row r="45" spans="2:20" x14ac:dyDescent="0.25">
      <c r="S45" s="26"/>
    </row>
    <row r="46" spans="2:20" x14ac:dyDescent="0.25">
      <c r="S46" s="26"/>
    </row>
  </sheetData>
  <sheetProtection algorithmName="SHA-512" hashValue="AU1Wlln1llyLUeZ1lhET7TaDnzjIvSKeC+Tkq9t7aZr0KMN4xDpo9+pYs2gfY/X+Do7ooDhtBT4n3i8ZiKQWPQ==" saltValue="rN5sjlnnaAPdyPNWUVR8+w==" spinCount="100000" sheet="1" selectLockedCells="1"/>
  <mergeCells count="30">
    <mergeCell ref="S28:T29"/>
    <mergeCell ref="R33:R35"/>
    <mergeCell ref="S33:S35"/>
    <mergeCell ref="T33:T35"/>
    <mergeCell ref="I7:K13"/>
    <mergeCell ref="S16:S18"/>
    <mergeCell ref="T16:T18"/>
    <mergeCell ref="D30:E30"/>
    <mergeCell ref="B14:B15"/>
    <mergeCell ref="C14:C15"/>
    <mergeCell ref="D14:D15"/>
    <mergeCell ref="E14:E15"/>
    <mergeCell ref="C17:D17"/>
    <mergeCell ref="C18:D18"/>
    <mergeCell ref="D31:E31"/>
    <mergeCell ref="D32:E32"/>
    <mergeCell ref="M27:O27"/>
    <mergeCell ref="C1:I2"/>
    <mergeCell ref="M2:N2"/>
    <mergeCell ref="O2:R2"/>
    <mergeCell ref="H14:H15"/>
    <mergeCell ref="I14:I15"/>
    <mergeCell ref="F5:K5"/>
    <mergeCell ref="B20:C21"/>
    <mergeCell ref="E20:E21"/>
    <mergeCell ref="B22:C22"/>
    <mergeCell ref="D27:E27"/>
    <mergeCell ref="D28:E28"/>
    <mergeCell ref="F14:F15"/>
    <mergeCell ref="F6:I6"/>
  </mergeCells>
  <dataValidations xWindow="432" yWindow="480" count="2">
    <dataValidation showInputMessage="1" sqref="B16" xr:uid="{D574A190-525F-461F-AAA0-06E6E28BE62C}"/>
    <dataValidation allowBlank="1" sqref="H22" xr:uid="{B59A28FD-9731-47EE-8F9C-8CD743C65F31}"/>
  </dataValidations>
  <pageMargins left="0.19685039370078741" right="0.31496062992125984" top="0.70866141732283461" bottom="0.70866141732283461" header="0.31496062992125984" footer="0.31496062992125984"/>
  <pageSetup paperSize="9" scale="98" fitToWidth="2" fitToHeight="2" orientation="portrait" horizontalDpi="4294967295" verticalDpi="4294967295" r:id="rId1"/>
  <headerFooter>
    <oddHeader>&amp;L&amp;"-,Fet"NEK-EN 61230:2008&amp;C&amp;"-,Fet"Melbye Skandinavia Norge&amp;R&amp;D</oddHeader>
    <oddFooter>&amp;L&amp;"-,Fet"Melbye Skandinavia Norge
Prost Stabelsvei 22, 2019 Skedsmokorset&amp;C&amp;"-,Fet"Tlf: +47 63 87 01 50
E-post: bestilling@melbye.no&amp;R&amp;G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432" yWindow="480" count="7">
        <x14:dataValidation type="list" allowBlank="1" showInputMessage="1" showErrorMessage="1" promptTitle="Lengde lisse B" prompt="Legg inn ønsket lengde - se figur over" xr:uid="{CC300953-E839-45AB-AAC5-CA299DFE2F50}">
          <x14:formula1>
            <xm:f>Kilde!$E$3:$E$25</xm:f>
          </x14:formula1>
          <xm:sqref>F16:F18</xm:sqref>
        </x14:dataValidation>
        <x14:dataValidation type="list" showInputMessage="1" showErrorMessage="1" promptTitle="Tverrsnitt" prompt="Tverrsnitt på faselisse (B) - se figur over" xr:uid="{AC4568F3-0B65-4A20-A941-13F593DC586D}">
          <x14:formula1>
            <xm:f>Kilde!$C$3:$C$9</xm:f>
          </x14:formula1>
          <xm:sqref>E16:E18</xm:sqref>
        </x14:dataValidation>
        <x14:dataValidation type="list" showInputMessage="1" showErrorMessage="1" promptTitle="Maks kortslutningsstrøm " prompt="Viser til maks kortslutningsstrøm som kan oppstå. Denne kan stå tom om man vet hvilke tverrsnitt som skal anvendes." xr:uid="{FD8794FA-6883-4C90-881D-017FEE06B0B5}">
          <x14:formula1>
            <xm:f>Kilde!$B$3:$B$10</xm:f>
          </x14:formula1>
          <xm:sqref>C16</xm:sqref>
        </x14:dataValidation>
        <x14:dataValidation type="list" allowBlank="1" showInputMessage="1" showErrorMessage="1" promptTitle="Lengde lisse C" prompt="Legg inn ønsket lengde - se figur over" xr:uid="{20822E87-3B08-47F6-98E0-E708340C46A9}">
          <x14:formula1>
            <xm:f>Kilde!$E$3:$E$25</xm:f>
          </x14:formula1>
          <xm:sqref>I16</xm:sqref>
        </x14:dataValidation>
        <x14:dataValidation type="list" showInputMessage="1" showErrorMessage="1" promptTitle="Tverrsnitt" prompt="Tverrsnitt på jordlisse (C) - se figurer over" xr:uid="{1EFADBDF-653A-4A4E-AA81-1ABEA4BFB2EC}">
          <x14:formula1>
            <xm:f>Kilde!$C$3:$C$9</xm:f>
          </x14:formula1>
          <xm:sqref>H16</xm:sqref>
        </x14:dataValidation>
        <x14:dataValidation type="list" allowBlank="1" showInputMessage="1" showErrorMessage="1" promptTitle="Faseklemmer" prompt="Velg hvilke faseklemmer som skal benyttes. Se oversikt i egen tabell." xr:uid="{59A732F9-499F-4ABF-9CE6-1C453B7BB04E}">
          <x14:formula1>
            <xm:f>Kilde!$J$3:$J$13</xm:f>
          </x14:formula1>
          <xm:sqref>B22:C22</xm:sqref>
        </x14:dataValidation>
        <x14:dataValidation type="list" allowBlank="1" showInputMessage="1" showErrorMessage="1" promptTitle="Jordklemme" prompt="Velg hvilke jordklemme som skal brukes." xr:uid="{476720EE-4198-4CC1-B6E9-742C299B5CB1}">
          <x14:formula1>
            <xm:f>Kilde!$N$12:$N$16</xm:f>
          </x14:formula1>
          <xm:sqref>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BE77-B2F8-451A-A5C6-97FA74498B2E}">
  <sheetPr codeName="Ark9">
    <pageSetUpPr fitToPage="1"/>
  </sheetPr>
  <dimension ref="B1:T41"/>
  <sheetViews>
    <sheetView zoomScale="85" zoomScaleNormal="85" workbookViewId="0">
      <pane ySplit="13" topLeftCell="A14" activePane="bottomLeft" state="frozen"/>
      <selection pane="bottomLeft" activeCell="I7" sqref="I7:K13"/>
    </sheetView>
  </sheetViews>
  <sheetFormatPr baseColWidth="10" defaultColWidth="11.42578125" defaultRowHeight="15" x14ac:dyDescent="0.25"/>
  <cols>
    <col min="1" max="1" width="1.28515625" style="1" customWidth="1"/>
    <col min="2" max="2" width="5.28515625" style="1" bestFit="1" customWidth="1"/>
    <col min="3" max="3" width="10.7109375" style="1" customWidth="1"/>
    <col min="4" max="4" width="4.28515625" style="1" customWidth="1"/>
    <col min="5" max="5" width="12.140625" style="1" customWidth="1"/>
    <col min="6" max="6" width="11" style="1" customWidth="1"/>
    <col min="7" max="7" width="6" style="1" hidden="1" customWidth="1"/>
    <col min="8" max="8" width="12.28515625" style="1" bestFit="1" customWidth="1"/>
    <col min="9" max="9" width="11.7109375" style="1" customWidth="1"/>
    <col min="10" max="10" width="5.7109375" style="1" hidden="1" customWidth="1"/>
    <col min="11" max="11" width="19.7109375" style="1" customWidth="1"/>
    <col min="12" max="18" width="11.42578125" style="1"/>
    <col min="19" max="20" width="10" style="1" customWidth="1"/>
    <col min="21" max="16384" width="11.42578125" style="1"/>
  </cols>
  <sheetData>
    <row r="1" spans="2:18" ht="23.25" x14ac:dyDescent="0.25">
      <c r="C1" s="201"/>
      <c r="D1" s="201"/>
      <c r="E1" s="201"/>
      <c r="F1" s="201"/>
      <c r="G1" s="201"/>
      <c r="H1" s="201"/>
      <c r="I1" s="201"/>
      <c r="J1" s="48"/>
    </row>
    <row r="2" spans="2:18" ht="23.25" x14ac:dyDescent="0.25">
      <c r="C2" s="201"/>
      <c r="D2" s="201"/>
      <c r="E2" s="201"/>
      <c r="F2" s="201"/>
      <c r="G2" s="201"/>
      <c r="H2" s="201"/>
      <c r="I2" s="201"/>
      <c r="J2" s="48"/>
      <c r="M2" s="198" t="s">
        <v>22</v>
      </c>
      <c r="N2" s="200"/>
      <c r="O2" s="202" t="s">
        <v>38</v>
      </c>
      <c r="P2" s="202"/>
      <c r="Q2" s="202"/>
      <c r="R2" s="202"/>
    </row>
    <row r="3" spans="2:18" x14ac:dyDescent="0.25">
      <c r="B3" s="2"/>
      <c r="C3" s="3"/>
      <c r="D3" s="2"/>
      <c r="E3" s="2"/>
      <c r="F3" s="2"/>
      <c r="G3" s="2"/>
      <c r="H3" s="2"/>
      <c r="I3" s="2"/>
      <c r="J3" s="2"/>
      <c r="K3" s="2"/>
      <c r="M3" s="31" t="s">
        <v>25</v>
      </c>
      <c r="N3" s="31" t="s">
        <v>4</v>
      </c>
      <c r="O3" s="31" t="s">
        <v>26</v>
      </c>
      <c r="P3" s="31" t="s">
        <v>27</v>
      </c>
      <c r="Q3" s="31" t="s">
        <v>28</v>
      </c>
      <c r="R3" s="31" t="s">
        <v>29</v>
      </c>
    </row>
    <row r="4" spans="2:18" x14ac:dyDescent="0.25">
      <c r="B4" s="2"/>
      <c r="C4" s="2"/>
      <c r="D4" s="2"/>
      <c r="E4" s="2"/>
      <c r="F4" s="2"/>
      <c r="G4" s="2"/>
      <c r="H4" s="2"/>
      <c r="I4" s="2"/>
      <c r="J4" s="2"/>
      <c r="K4" s="2"/>
      <c r="M4" s="6">
        <v>2878700</v>
      </c>
      <c r="N4" s="8" t="s">
        <v>30</v>
      </c>
      <c r="O4" s="9" t="s">
        <v>39</v>
      </c>
      <c r="P4" s="9" t="s">
        <v>39</v>
      </c>
      <c r="Q4" s="10" t="s">
        <v>39</v>
      </c>
      <c r="R4" s="10">
        <v>24</v>
      </c>
    </row>
    <row r="5" spans="2:18" ht="23.25" x14ac:dyDescent="0.25">
      <c r="B5" s="2"/>
      <c r="C5" s="2"/>
      <c r="D5" s="2"/>
      <c r="E5" s="2"/>
      <c r="F5" s="201" t="s">
        <v>0</v>
      </c>
      <c r="G5" s="201"/>
      <c r="H5" s="201"/>
      <c r="I5" s="201"/>
      <c r="J5" s="201"/>
      <c r="K5" s="201"/>
      <c r="M5" s="6">
        <v>2878702</v>
      </c>
      <c r="N5" s="8" t="s">
        <v>31</v>
      </c>
      <c r="O5" s="10">
        <v>19</v>
      </c>
      <c r="P5" s="10">
        <v>14</v>
      </c>
      <c r="Q5" s="10">
        <v>14</v>
      </c>
      <c r="R5" s="10" t="s">
        <v>39</v>
      </c>
    </row>
    <row r="6" spans="2:18" ht="15.75" thickBot="1" x14ac:dyDescent="0.3">
      <c r="B6" s="2"/>
      <c r="C6" s="2"/>
      <c r="D6" s="2"/>
      <c r="E6" s="2"/>
      <c r="F6" s="174" t="s">
        <v>256</v>
      </c>
      <c r="G6" s="174"/>
      <c r="H6" s="174"/>
      <c r="I6" s="174"/>
      <c r="J6" s="2"/>
      <c r="K6" s="125" t="s">
        <v>258</v>
      </c>
      <c r="M6" s="6">
        <v>2878703</v>
      </c>
      <c r="N6" s="8" t="s">
        <v>32</v>
      </c>
      <c r="O6" s="10">
        <v>19</v>
      </c>
      <c r="P6" s="10">
        <v>14</v>
      </c>
      <c r="Q6" s="10">
        <v>14</v>
      </c>
      <c r="R6" s="10" t="s">
        <v>39</v>
      </c>
    </row>
    <row r="7" spans="2:18" x14ac:dyDescent="0.25">
      <c r="B7" s="2"/>
      <c r="C7" s="2"/>
      <c r="D7" s="2"/>
      <c r="E7" s="2"/>
      <c r="F7" s="165"/>
      <c r="G7" s="165"/>
      <c r="H7" s="166"/>
      <c r="I7" s="203"/>
      <c r="J7" s="204"/>
      <c r="K7" s="205"/>
      <c r="L7" s="164"/>
      <c r="M7" s="20">
        <v>2878705</v>
      </c>
      <c r="N7" s="16" t="s">
        <v>85</v>
      </c>
      <c r="O7" s="18">
        <v>14</v>
      </c>
      <c r="P7" s="18">
        <v>14</v>
      </c>
      <c r="Q7" s="18">
        <v>14</v>
      </c>
      <c r="R7" s="10" t="s">
        <v>39</v>
      </c>
    </row>
    <row r="8" spans="2:18" x14ac:dyDescent="0.25">
      <c r="B8" s="2"/>
      <c r="C8" s="2"/>
      <c r="D8" s="2"/>
      <c r="E8" s="2"/>
      <c r="F8" s="2"/>
      <c r="G8" s="2"/>
      <c r="H8" s="2"/>
      <c r="I8" s="206"/>
      <c r="J8" s="207"/>
      <c r="K8" s="208"/>
      <c r="L8" s="164"/>
      <c r="M8" s="20">
        <v>2878706</v>
      </c>
      <c r="N8" s="17" t="s">
        <v>33</v>
      </c>
      <c r="O8" s="19">
        <v>24</v>
      </c>
      <c r="P8" s="19" t="s">
        <v>39</v>
      </c>
      <c r="Q8" s="19" t="s">
        <v>39</v>
      </c>
      <c r="R8" s="19" t="s">
        <v>39</v>
      </c>
    </row>
    <row r="9" spans="2:18" x14ac:dyDescent="0.25">
      <c r="B9" s="2"/>
      <c r="C9" s="2"/>
      <c r="D9" s="2"/>
      <c r="E9" s="2"/>
      <c r="F9" s="2"/>
      <c r="G9" s="2"/>
      <c r="H9" s="2"/>
      <c r="I9" s="206"/>
      <c r="J9" s="207"/>
      <c r="K9" s="208"/>
      <c r="L9" s="164"/>
      <c r="M9" s="20">
        <v>2878778</v>
      </c>
      <c r="N9" s="17" t="s">
        <v>34</v>
      </c>
      <c r="O9" s="19">
        <v>14</v>
      </c>
      <c r="P9" s="19">
        <v>14</v>
      </c>
      <c r="Q9" s="19">
        <v>14</v>
      </c>
      <c r="R9" s="19" t="s">
        <v>39</v>
      </c>
    </row>
    <row r="10" spans="2:18" x14ac:dyDescent="0.25">
      <c r="B10" s="2"/>
      <c r="C10" s="2"/>
      <c r="D10" s="2"/>
      <c r="E10" s="2"/>
      <c r="F10" s="2"/>
      <c r="G10" s="2"/>
      <c r="H10" s="2"/>
      <c r="I10" s="206"/>
      <c r="J10" s="207"/>
      <c r="K10" s="208"/>
      <c r="L10" s="164"/>
      <c r="M10" s="20">
        <v>2878796</v>
      </c>
      <c r="N10" s="17" t="s">
        <v>35</v>
      </c>
      <c r="O10" s="19">
        <v>10</v>
      </c>
      <c r="P10" s="19" t="s">
        <v>39</v>
      </c>
      <c r="Q10" s="19" t="s">
        <v>39</v>
      </c>
      <c r="R10" s="19" t="s">
        <v>39</v>
      </c>
    </row>
    <row r="11" spans="2:18" x14ac:dyDescent="0.25">
      <c r="B11" s="2"/>
      <c r="C11" s="2"/>
      <c r="D11" s="2"/>
      <c r="E11" s="2"/>
      <c r="F11" s="2"/>
      <c r="G11" s="2"/>
      <c r="H11" s="2"/>
      <c r="I11" s="206"/>
      <c r="J11" s="207"/>
      <c r="K11" s="208"/>
      <c r="L11" s="164"/>
      <c r="M11" s="20">
        <v>2879202</v>
      </c>
      <c r="N11" s="17">
        <v>784470</v>
      </c>
      <c r="O11" s="19">
        <v>14</v>
      </c>
      <c r="P11" s="19" t="s">
        <v>39</v>
      </c>
      <c r="Q11" s="19" t="s">
        <v>39</v>
      </c>
      <c r="R11" s="19" t="s">
        <v>39</v>
      </c>
    </row>
    <row r="12" spans="2:18" s="4" customFormat="1" x14ac:dyDescent="0.25">
      <c r="B12" s="3"/>
      <c r="C12" s="3"/>
      <c r="D12" s="3"/>
      <c r="E12" s="3"/>
      <c r="F12" s="3"/>
      <c r="G12" s="3"/>
      <c r="H12" s="3"/>
      <c r="I12" s="206"/>
      <c r="J12" s="207"/>
      <c r="K12" s="208"/>
      <c r="L12" s="164"/>
      <c r="M12" s="20">
        <v>2879238</v>
      </c>
      <c r="N12" s="17" t="s">
        <v>36</v>
      </c>
      <c r="O12" s="19">
        <v>14</v>
      </c>
      <c r="P12" s="19" t="s">
        <v>39</v>
      </c>
      <c r="Q12" s="19" t="s">
        <v>39</v>
      </c>
      <c r="R12" s="19" t="s">
        <v>39</v>
      </c>
    </row>
    <row r="13" spans="2:18" ht="15.75" thickBot="1" x14ac:dyDescent="0.3">
      <c r="B13" s="2"/>
      <c r="C13" s="2"/>
      <c r="D13" s="2"/>
      <c r="E13" s="2"/>
      <c r="F13" s="2"/>
      <c r="G13" s="2"/>
      <c r="H13" s="2"/>
      <c r="I13" s="209"/>
      <c r="J13" s="210"/>
      <c r="K13" s="211"/>
      <c r="L13" s="164"/>
      <c r="M13" s="6">
        <v>2879571</v>
      </c>
      <c r="N13" s="8" t="s">
        <v>37</v>
      </c>
      <c r="O13" s="10">
        <v>24</v>
      </c>
      <c r="P13" s="10">
        <v>24</v>
      </c>
      <c r="Q13" s="10">
        <v>24</v>
      </c>
      <c r="R13" s="10" t="s">
        <v>39</v>
      </c>
    </row>
    <row r="14" spans="2:18" ht="15" customHeight="1" x14ac:dyDescent="0.25">
      <c r="B14" s="172" t="s">
        <v>4</v>
      </c>
      <c r="C14" s="172" t="s">
        <v>1</v>
      </c>
      <c r="D14" s="195" t="s">
        <v>3</v>
      </c>
      <c r="E14" s="193" t="s">
        <v>20</v>
      </c>
      <c r="F14" s="192" t="s">
        <v>18</v>
      </c>
      <c r="G14" s="2"/>
      <c r="H14" s="2"/>
      <c r="I14" s="2"/>
      <c r="J14" s="2"/>
      <c r="K14" s="2"/>
    </row>
    <row r="15" spans="2:18" ht="12" customHeight="1" x14ac:dyDescent="0.25">
      <c r="B15" s="173"/>
      <c r="C15" s="173"/>
      <c r="D15" s="195"/>
      <c r="E15" s="194"/>
      <c r="F15" s="191"/>
      <c r="G15" s="2"/>
      <c r="H15" s="2"/>
      <c r="I15" s="2"/>
      <c r="J15" s="2"/>
      <c r="K15" s="2"/>
      <c r="M15" s="26"/>
      <c r="N15" s="26"/>
      <c r="O15" s="26"/>
      <c r="P15" s="26"/>
      <c r="Q15" s="26"/>
      <c r="R15" s="26"/>
    </row>
    <row r="16" spans="2:18" ht="15.75" thickBot="1" x14ac:dyDescent="0.3">
      <c r="B16" s="32" t="s">
        <v>9</v>
      </c>
      <c r="C16" s="15" t="s">
        <v>39</v>
      </c>
      <c r="D16" s="33"/>
      <c r="E16" s="15" t="s">
        <v>39</v>
      </c>
      <c r="F16" s="15" t="s">
        <v>39</v>
      </c>
      <c r="G16" s="2" t="str">
        <f>E16&amp;"|"&amp;F16</f>
        <v>-|-</v>
      </c>
      <c r="H16" s="2"/>
      <c r="I16" s="2"/>
      <c r="J16" s="2" t="str">
        <f>H16&amp;"|"&amp;I16</f>
        <v>|</v>
      </c>
      <c r="K16" s="2"/>
      <c r="M16" s="26"/>
      <c r="N16" s="26"/>
      <c r="O16" s="26"/>
      <c r="P16" s="26"/>
      <c r="Q16" s="26"/>
      <c r="R16" s="26"/>
    </row>
    <row r="17" spans="2:18" ht="15.75" customHeight="1" x14ac:dyDescent="0.25">
      <c r="B17" s="2"/>
      <c r="C17" s="184" t="s">
        <v>84</v>
      </c>
      <c r="D17" s="185"/>
      <c r="E17" s="136" t="s">
        <v>39</v>
      </c>
      <c r="F17" s="137" t="s">
        <v>39</v>
      </c>
      <c r="G17" s="2" t="str">
        <f>E17&amp;"|"&amp;F17</f>
        <v>-|-</v>
      </c>
      <c r="H17" s="34"/>
      <c r="I17" s="35"/>
      <c r="J17" s="35"/>
      <c r="K17" s="36"/>
      <c r="M17" s="26"/>
      <c r="N17" s="26"/>
      <c r="O17" s="26"/>
      <c r="P17" s="26"/>
      <c r="Q17" s="26"/>
      <c r="R17" s="26"/>
    </row>
    <row r="18" spans="2:18" ht="15.75" thickBot="1" x14ac:dyDescent="0.3">
      <c r="B18" s="2"/>
      <c r="C18" s="186" t="s">
        <v>83</v>
      </c>
      <c r="D18" s="187"/>
      <c r="E18" s="138" t="s">
        <v>39</v>
      </c>
      <c r="F18" s="139" t="s">
        <v>39</v>
      </c>
      <c r="G18" s="2" t="str">
        <f>E18&amp;"|"&amp;F18</f>
        <v>-|-</v>
      </c>
      <c r="H18" s="37"/>
      <c r="I18" s="38"/>
      <c r="J18" s="38"/>
      <c r="K18" s="39"/>
      <c r="M18" s="26"/>
      <c r="N18" s="26"/>
      <c r="O18" s="26"/>
      <c r="P18" s="26"/>
      <c r="Q18" s="26"/>
      <c r="R18" s="26"/>
    </row>
    <row r="19" spans="2:18" ht="15" customHeight="1" x14ac:dyDescent="0.25">
      <c r="B19" s="2"/>
      <c r="C19" s="2"/>
      <c r="D19" s="2"/>
      <c r="M19" s="46">
        <v>2878700</v>
      </c>
      <c r="N19" s="46" t="s">
        <v>87</v>
      </c>
      <c r="O19" s="46">
        <v>2878705</v>
      </c>
      <c r="P19" s="46">
        <v>2878706</v>
      </c>
      <c r="Q19" s="46">
        <v>2878778</v>
      </c>
      <c r="R19" s="26"/>
    </row>
    <row r="20" spans="2:18" ht="15" customHeight="1" x14ac:dyDescent="0.25">
      <c r="B20" s="178" t="s">
        <v>10</v>
      </c>
      <c r="C20" s="179"/>
      <c r="D20" s="2"/>
      <c r="E20" s="193" t="s">
        <v>11</v>
      </c>
      <c r="F20" s="2"/>
      <c r="G20" s="2"/>
      <c r="H20" s="14" t="s">
        <v>49</v>
      </c>
      <c r="I20" s="14" t="e">
        <f>E16/5</f>
        <v>#VALUE!</v>
      </c>
      <c r="J20" s="55"/>
      <c r="K20" s="2"/>
      <c r="M20" s="26"/>
      <c r="N20" s="26"/>
      <c r="O20" s="26"/>
      <c r="P20" s="26"/>
      <c r="Q20" s="26"/>
      <c r="R20" s="26"/>
    </row>
    <row r="21" spans="2:18" ht="12" customHeight="1" x14ac:dyDescent="0.25">
      <c r="B21" s="180"/>
      <c r="C21" s="181"/>
      <c r="D21" s="2"/>
      <c r="E21" s="194"/>
      <c r="F21" s="2"/>
      <c r="G21" s="2"/>
      <c r="H21" s="14" t="s">
        <v>50</v>
      </c>
      <c r="I21" s="7" t="e">
        <f>I20*1.41</f>
        <v>#VALUE!</v>
      </c>
      <c r="J21" s="56"/>
      <c r="K21" s="2"/>
      <c r="M21" s="26"/>
      <c r="N21" s="26"/>
      <c r="O21" s="26"/>
      <c r="P21" s="26"/>
      <c r="Q21" s="26"/>
      <c r="R21" s="26"/>
    </row>
    <row r="22" spans="2:18" x14ac:dyDescent="0.25">
      <c r="B22" s="182" t="s">
        <v>39</v>
      </c>
      <c r="C22" s="183"/>
      <c r="D22" s="2"/>
      <c r="E22" s="30" t="s">
        <v>39</v>
      </c>
      <c r="F22" s="2"/>
      <c r="G22" s="2"/>
      <c r="I22" s="2"/>
      <c r="J22" s="2"/>
      <c r="K22" s="2"/>
      <c r="M22" s="26"/>
      <c r="N22" s="26"/>
      <c r="O22" s="26"/>
      <c r="P22" s="26"/>
      <c r="Q22" s="26"/>
      <c r="R22" s="26"/>
    </row>
    <row r="23" spans="2:18" x14ac:dyDescent="0.25">
      <c r="B23" s="2"/>
      <c r="C23" s="2"/>
      <c r="D23" s="2"/>
      <c r="E23" s="2"/>
      <c r="F23" s="2"/>
      <c r="G23" s="2"/>
      <c r="H23" s="2"/>
      <c r="I23" s="2"/>
      <c r="J23" s="2"/>
      <c r="K23" s="2"/>
      <c r="M23" s="26"/>
      <c r="N23" s="26"/>
      <c r="O23" s="26"/>
      <c r="P23" s="26"/>
      <c r="Q23" s="26"/>
      <c r="R23" s="26"/>
    </row>
    <row r="24" spans="2:18" x14ac:dyDescent="0.25">
      <c r="B24" s="2"/>
      <c r="C24" s="2"/>
      <c r="D24" s="2"/>
      <c r="E24" s="2"/>
      <c r="F24" s="2"/>
      <c r="G24" s="2"/>
      <c r="H24" s="2"/>
      <c r="I24" s="2"/>
      <c r="J24" s="2"/>
      <c r="K24" s="2"/>
      <c r="M24" s="46">
        <v>2878796</v>
      </c>
      <c r="N24" s="46">
        <v>2879202</v>
      </c>
      <c r="O24" s="46">
        <v>2879238</v>
      </c>
      <c r="P24" s="46">
        <v>2879571</v>
      </c>
      <c r="Q24" s="26"/>
      <c r="R24" s="26"/>
    </row>
    <row r="25" spans="2:18" x14ac:dyDescent="0.25">
      <c r="B25" s="2"/>
      <c r="C25" s="2"/>
      <c r="D25" s="2"/>
      <c r="E25" s="2"/>
      <c r="F25" s="2"/>
      <c r="G25" s="2"/>
      <c r="H25" s="2"/>
      <c r="I25" s="2"/>
      <c r="J25" s="2"/>
      <c r="K25" s="2"/>
      <c r="M25" s="26"/>
      <c r="N25" s="26"/>
      <c r="O25" s="26"/>
      <c r="P25" s="26"/>
      <c r="Q25" s="26"/>
      <c r="R25" s="26"/>
    </row>
    <row r="26" spans="2:18" ht="15.75" thickBot="1" x14ac:dyDescent="0.3">
      <c r="B26" s="2"/>
      <c r="C26" s="2"/>
      <c r="D26" s="2"/>
      <c r="E26" s="2"/>
      <c r="F26" s="2"/>
      <c r="G26" s="2"/>
      <c r="K26" s="2"/>
    </row>
    <row r="27" spans="2:18" x14ac:dyDescent="0.25">
      <c r="B27" s="2"/>
      <c r="C27" s="40" t="s">
        <v>66</v>
      </c>
      <c r="D27" s="196" t="str">
        <f>CONCATENATE(B16," ",B22,"/",E22)</f>
        <v>3C -/-</v>
      </c>
      <c r="E27" s="197"/>
      <c r="H27" s="90" t="s">
        <v>88</v>
      </c>
      <c r="I27" s="26"/>
      <c r="J27" s="26"/>
      <c r="K27" s="27"/>
      <c r="M27" s="198" t="s">
        <v>44</v>
      </c>
      <c r="N27" s="199"/>
      <c r="O27" s="200"/>
    </row>
    <row r="28" spans="2:18" x14ac:dyDescent="0.25">
      <c r="B28" s="2"/>
      <c r="C28" s="41" t="s">
        <v>71</v>
      </c>
      <c r="D28" s="174" t="str">
        <f>CONCATENATE(E16,"mm²")</f>
        <v>-mm²</v>
      </c>
      <c r="E28" s="175"/>
      <c r="F28" s="125" t="s">
        <v>249</v>
      </c>
      <c r="H28" s="42" t="s">
        <v>91</v>
      </c>
      <c r="I28" s="141">
        <f>VLOOKUP(B22,Kilde!J:K,2,FALSE)</f>
        <v>0</v>
      </c>
      <c r="J28" s="4"/>
      <c r="K28" s="135" t="s">
        <v>92</v>
      </c>
      <c r="M28" s="42" t="s">
        <v>25</v>
      </c>
      <c r="N28" s="42" t="s">
        <v>4</v>
      </c>
      <c r="O28" s="42" t="s">
        <v>40</v>
      </c>
    </row>
    <row r="29" spans="2:18" ht="15.75" thickBot="1" x14ac:dyDescent="0.3">
      <c r="B29" s="2"/>
      <c r="C29" s="41" t="s">
        <v>81</v>
      </c>
      <c r="D29" s="140" t="str">
        <f>CONCATENATE(H16,"mm²")</f>
        <v>mm²</v>
      </c>
      <c r="E29" s="5"/>
      <c r="F29" s="125" t="s">
        <v>247</v>
      </c>
      <c r="H29" s="132" t="s">
        <v>89</v>
      </c>
      <c r="I29" s="141" t="e">
        <f>VLOOKUP(G16,Kilde!$F:$G,2,FALSE)</f>
        <v>#N/A</v>
      </c>
      <c r="J29" s="4"/>
      <c r="K29" s="133" t="s">
        <v>92</v>
      </c>
      <c r="M29" s="11">
        <v>2878708</v>
      </c>
      <c r="N29" s="11" t="s">
        <v>45</v>
      </c>
      <c r="O29" s="11" t="s">
        <v>47</v>
      </c>
    </row>
    <row r="30" spans="2:18" x14ac:dyDescent="0.25">
      <c r="B30" s="2"/>
      <c r="C30" s="41" t="s">
        <v>69</v>
      </c>
      <c r="D30" s="174" t="e">
        <f>CONCATENATE(I20,"kA","-","1s","-",2.5)</f>
        <v>#VALUE!</v>
      </c>
      <c r="E30" s="175"/>
      <c r="F30" s="125" t="s">
        <v>247</v>
      </c>
      <c r="H30" s="126" t="s">
        <v>89</v>
      </c>
      <c r="I30" s="142" t="e">
        <f>VLOOKUP(G17,Kilde!F:G,2,FALSE)</f>
        <v>#N/A</v>
      </c>
      <c r="J30" s="127"/>
      <c r="K30" s="128" t="s">
        <v>253</v>
      </c>
      <c r="M30" s="11">
        <v>2878728</v>
      </c>
      <c r="N30" s="11" t="s">
        <v>82</v>
      </c>
      <c r="O30" s="11" t="s">
        <v>47</v>
      </c>
    </row>
    <row r="31" spans="2:18" ht="15.75" thickBot="1" x14ac:dyDescent="0.3">
      <c r="B31" s="2"/>
      <c r="C31" s="41" t="s">
        <v>70</v>
      </c>
      <c r="D31" s="176" t="e">
        <f>CONCATENATE(I21,"kA","-","0,5s","-",2.5)</f>
        <v>#VALUE!</v>
      </c>
      <c r="E31" s="177"/>
      <c r="F31" s="125" t="s">
        <v>247</v>
      </c>
      <c r="H31" s="129" t="s">
        <v>89</v>
      </c>
      <c r="I31" s="143" t="e">
        <f>VLOOKUP(G18,Kilde!F:G,2,FALSE)</f>
        <v>#N/A</v>
      </c>
      <c r="J31" s="130"/>
      <c r="K31" s="131" t="s">
        <v>254</v>
      </c>
      <c r="M31" s="12">
        <v>2878729</v>
      </c>
      <c r="N31" s="12" t="s">
        <v>46</v>
      </c>
      <c r="O31" s="12" t="s">
        <v>47</v>
      </c>
      <c r="P31" s="45"/>
    </row>
    <row r="32" spans="2:18" x14ac:dyDescent="0.25">
      <c r="B32" s="2"/>
      <c r="C32" s="41" t="s">
        <v>72</v>
      </c>
      <c r="D32" s="188">
        <f ca="1">NOW()</f>
        <v>44706.359043171295</v>
      </c>
      <c r="E32" s="189"/>
      <c r="F32" s="125" t="s">
        <v>250</v>
      </c>
      <c r="H32" s="42" t="s">
        <v>23</v>
      </c>
      <c r="I32" s="141">
        <f>VLOOKUP(E22,Kilde!N:O,2,FALSE)</f>
        <v>0</v>
      </c>
      <c r="J32" s="4"/>
      <c r="K32" s="135" t="s">
        <v>92</v>
      </c>
      <c r="M32" s="11">
        <v>2878762</v>
      </c>
      <c r="N32" s="11" t="s">
        <v>48</v>
      </c>
      <c r="O32" s="11" t="s">
        <v>47</v>
      </c>
    </row>
    <row r="33" spans="2:20" ht="15.75" thickBot="1" x14ac:dyDescent="0.3">
      <c r="B33" s="2"/>
      <c r="C33" s="43" t="s">
        <v>73</v>
      </c>
      <c r="D33" s="44"/>
      <c r="E33" s="13"/>
      <c r="R33" s="212" t="s">
        <v>2</v>
      </c>
      <c r="S33" s="212" t="s">
        <v>263</v>
      </c>
      <c r="T33" s="212" t="s">
        <v>264</v>
      </c>
    </row>
    <row r="34" spans="2:20" x14ac:dyDescent="0.25">
      <c r="R34" s="212"/>
      <c r="S34" s="212"/>
      <c r="T34" s="212"/>
    </row>
    <row r="35" spans="2:20" ht="15" customHeight="1" x14ac:dyDescent="0.25">
      <c r="R35" s="212"/>
      <c r="S35" s="212"/>
      <c r="T35" s="212"/>
    </row>
    <row r="36" spans="2:20" x14ac:dyDescent="0.25">
      <c r="R36" s="161" t="s">
        <v>265</v>
      </c>
      <c r="S36" s="167">
        <v>5</v>
      </c>
      <c r="T36" s="167">
        <v>7</v>
      </c>
    </row>
    <row r="37" spans="2:20" x14ac:dyDescent="0.25">
      <c r="M37" s="26"/>
      <c r="N37" s="26"/>
      <c r="O37" s="26"/>
      <c r="P37" s="26"/>
      <c r="Q37" s="26"/>
      <c r="R37" s="161" t="s">
        <v>266</v>
      </c>
      <c r="S37" s="167">
        <v>7</v>
      </c>
      <c r="T37" s="167">
        <v>10</v>
      </c>
    </row>
    <row r="38" spans="2:20" x14ac:dyDescent="0.25">
      <c r="M38" s="26"/>
      <c r="N38" s="26"/>
      <c r="O38" s="26"/>
      <c r="P38" s="26"/>
      <c r="Q38" s="26"/>
      <c r="R38" s="161" t="s">
        <v>267</v>
      </c>
      <c r="S38" s="167">
        <v>10</v>
      </c>
      <c r="T38" s="167">
        <v>14</v>
      </c>
    </row>
    <row r="39" spans="2:20" x14ac:dyDescent="0.25">
      <c r="M39" s="26"/>
      <c r="N39" s="26"/>
      <c r="O39" s="26"/>
      <c r="P39" s="26"/>
      <c r="Q39" s="26"/>
      <c r="R39" s="161" t="s">
        <v>268</v>
      </c>
      <c r="S39" s="167">
        <v>14</v>
      </c>
      <c r="T39" s="167">
        <v>20</v>
      </c>
    </row>
    <row r="40" spans="2:20" x14ac:dyDescent="0.25">
      <c r="M40" s="46">
        <v>2878708</v>
      </c>
      <c r="N40" s="46">
        <v>2878728</v>
      </c>
      <c r="O40" s="46">
        <v>2878729</v>
      </c>
      <c r="P40" s="46">
        <v>2878762</v>
      </c>
      <c r="Q40" s="46"/>
      <c r="R40" s="161" t="s">
        <v>269</v>
      </c>
      <c r="S40" s="167">
        <v>19</v>
      </c>
      <c r="T40" s="167">
        <v>27</v>
      </c>
    </row>
    <row r="41" spans="2:20" x14ac:dyDescent="0.25">
      <c r="M41" s="26"/>
      <c r="N41" s="26"/>
      <c r="O41" s="26"/>
      <c r="P41" s="26"/>
      <c r="Q41" s="169"/>
      <c r="R41" s="161" t="s">
        <v>270</v>
      </c>
      <c r="S41" s="167">
        <v>24</v>
      </c>
      <c r="T41" s="167">
        <v>34</v>
      </c>
    </row>
  </sheetData>
  <sheetProtection algorithmName="SHA-512" hashValue="IBZAkQYNUdmksdKh3MFMLw1UiX8Id68VP+NEKiK+qVOvJ5YkaXH0ixmzNL0URs8IM/KGWw/8nU7bOeGcoNy26A==" saltValue="wzOVB3Xcs7ZRio6BoLPccA==" spinCount="100000" sheet="1" selectLockedCells="1"/>
  <mergeCells count="25">
    <mergeCell ref="B14:B15"/>
    <mergeCell ref="C14:C15"/>
    <mergeCell ref="C17:D17"/>
    <mergeCell ref="C1:I2"/>
    <mergeCell ref="D14:D15"/>
    <mergeCell ref="E14:E15"/>
    <mergeCell ref="M2:N2"/>
    <mergeCell ref="T33:T35"/>
    <mergeCell ref="I7:K13"/>
    <mergeCell ref="R33:R35"/>
    <mergeCell ref="S33:S35"/>
    <mergeCell ref="O2:R2"/>
    <mergeCell ref="F5:K5"/>
    <mergeCell ref="F14:F15"/>
    <mergeCell ref="F6:I6"/>
    <mergeCell ref="D30:E30"/>
    <mergeCell ref="C18:D18"/>
    <mergeCell ref="D31:E31"/>
    <mergeCell ref="D32:E32"/>
    <mergeCell ref="M27:O27"/>
    <mergeCell ref="B20:C21"/>
    <mergeCell ref="E20:E21"/>
    <mergeCell ref="B22:C22"/>
    <mergeCell ref="D27:E27"/>
    <mergeCell ref="D28:E28"/>
  </mergeCells>
  <dataValidations xWindow="433" yWindow="479" count="2">
    <dataValidation allowBlank="1" sqref="H22" xr:uid="{78FBF919-3188-4399-BE98-7267AB1C8C2C}"/>
    <dataValidation showInputMessage="1" sqref="B16" xr:uid="{D406B3F5-A3CC-4615-AEC4-9D75FFE25678}"/>
  </dataValidations>
  <pageMargins left="0.19685039370078741" right="0.31496062992125984" top="0.70866141732283461" bottom="0.70866141732283461" header="0.31496062992125984" footer="0.31496062992125984"/>
  <pageSetup paperSize="9" fitToWidth="2" fitToHeight="2" orientation="portrait" horizontalDpi="4294967295" verticalDpi="4294967295" r:id="rId1"/>
  <headerFooter>
    <oddHeader>&amp;L&amp;"-,Fet"NEK-EN 61230:2008&amp;C&amp;"-,Fet"Melbye Skandinavia Norge&amp;R&amp;D</oddHeader>
    <oddFooter>&amp;L&amp;"-,Fet"Melbye Skandinavia Norge
Prost Stabelsvei 22, 2019 Skedsmokorset&amp;C&amp;"-,Fet"Tlf: +47 63 87 01 50
E-post: bestilling@melbye.no&amp;R&amp;G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xWindow="433" yWindow="479" count="5">
        <x14:dataValidation type="list" allowBlank="1" showInputMessage="1" showErrorMessage="1" promptTitle="Lengde lisse B" prompt="Legg inn ønsket lengde - se figur over" xr:uid="{C31DC69F-93F7-4329-9DEA-96B55856D690}">
          <x14:formula1>
            <xm:f>Kilde!$E$3:$E$25</xm:f>
          </x14:formula1>
          <xm:sqref>F16:F18</xm:sqref>
        </x14:dataValidation>
        <x14:dataValidation type="list" showInputMessage="1" showErrorMessage="1" promptTitle="Tverrsnitt" prompt="Tverrsnitt på faselisse (B) - se figur over" xr:uid="{103161D3-DA23-4442-B902-899AF02FCD5F}">
          <x14:formula1>
            <xm:f>Kilde!$C$3:$C$9</xm:f>
          </x14:formula1>
          <xm:sqref>E16:E18</xm:sqref>
        </x14:dataValidation>
        <x14:dataValidation type="list" showInputMessage="1" showErrorMessage="1" promptTitle="Maks kortslutningsstrøm " prompt="Viser til maks kortslutningsstrøm som kan oppstå. Denne kan stå tom om man vet hvilke tverrsnitt som skal anvendes." xr:uid="{B7F75D34-7008-4DF6-826F-3BF6F5F2D0A9}">
          <x14:formula1>
            <xm:f>Kilde!$B$3:$B$10</xm:f>
          </x14:formula1>
          <xm:sqref>C16</xm:sqref>
        </x14:dataValidation>
        <x14:dataValidation type="list" allowBlank="1" showInputMessage="1" showErrorMessage="1" promptTitle="Faseklemmer" prompt="Velg hvilke faseklemmer som skal benyttes. Se oversikt i egen tabell." xr:uid="{4ADD577D-B567-44B2-AC00-02677EC1FC43}">
          <x14:formula1>
            <xm:f>Kilde!$J$3:$J$13</xm:f>
          </x14:formula1>
          <xm:sqref>B22:C22</xm:sqref>
        </x14:dataValidation>
        <x14:dataValidation type="list" allowBlank="1" showInputMessage="1" showErrorMessage="1" promptTitle="Jordklemme" prompt="Velg hvilke jordklemme som skal brukes." xr:uid="{306FF72C-BF09-4620-B2CC-E6FAA5BE80D0}">
          <x14:formula1>
            <xm:f>Kilde!$N$12:$N$16</xm:f>
          </x14:formula1>
          <xm:sqref>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S135"/>
  <sheetViews>
    <sheetView topLeftCell="H1" workbookViewId="0">
      <selection activeCell="M26" sqref="M26"/>
    </sheetView>
  </sheetViews>
  <sheetFormatPr baseColWidth="10" defaultColWidth="11.42578125" defaultRowHeight="15" x14ac:dyDescent="0.25"/>
  <cols>
    <col min="1" max="1" width="5.5703125" style="24" customWidth="1"/>
    <col min="2" max="2" width="8.85546875" style="23" customWidth="1"/>
    <col min="3" max="3" width="7.7109375" style="23" customWidth="1"/>
    <col min="4" max="4" width="22.42578125" style="23" bestFit="1" customWidth="1"/>
    <col min="5" max="5" width="7.42578125" style="23" bestFit="1" customWidth="1"/>
    <col min="6" max="6" width="8.5703125" style="59" bestFit="1" customWidth="1"/>
    <col min="7" max="7" width="11.42578125" style="23"/>
    <col min="8" max="8" width="64.140625" style="23" bestFit="1" customWidth="1"/>
    <col min="9" max="9" width="8.85546875" style="23" customWidth="1"/>
    <col min="10" max="10" width="13" style="24" customWidth="1"/>
    <col min="11" max="11" width="8" style="24" customWidth="1"/>
    <col min="12" max="12" width="52.7109375" style="24" bestFit="1" customWidth="1"/>
    <col min="13" max="13" width="10.42578125" style="24" customWidth="1"/>
    <col min="14" max="14" width="14.5703125" style="25" bestFit="1" customWidth="1"/>
    <col min="15" max="15" width="8" style="25" customWidth="1"/>
    <col min="16" max="16" width="37.85546875" style="25" bestFit="1" customWidth="1"/>
    <col min="17" max="17" width="8.5703125" style="23" customWidth="1"/>
    <col min="18" max="18" width="29.85546875" style="23" customWidth="1"/>
    <col min="19" max="19" width="28.42578125" style="23" customWidth="1"/>
    <col min="20" max="16384" width="11.42578125" style="23"/>
  </cols>
  <sheetData>
    <row r="1" spans="1:19" ht="15.75" thickBot="1" x14ac:dyDescent="0.3"/>
    <row r="2" spans="1:19" s="21" customFormat="1" x14ac:dyDescent="0.25">
      <c r="A2" s="144" t="s">
        <v>4</v>
      </c>
      <c r="B2" s="145" t="s">
        <v>1</v>
      </c>
      <c r="C2" s="146" t="s">
        <v>2</v>
      </c>
      <c r="D2" s="66" t="s">
        <v>244</v>
      </c>
      <c r="E2" s="67" t="s">
        <v>243</v>
      </c>
      <c r="F2" s="68" t="s">
        <v>245</v>
      </c>
      <c r="G2" s="68" t="s">
        <v>246</v>
      </c>
      <c r="H2" s="92" t="s">
        <v>94</v>
      </c>
      <c r="I2" s="69" t="s">
        <v>74</v>
      </c>
      <c r="J2" s="103" t="s">
        <v>22</v>
      </c>
      <c r="K2" s="104"/>
      <c r="L2" s="104"/>
      <c r="M2" s="111" t="s">
        <v>74</v>
      </c>
      <c r="N2" s="112" t="s">
        <v>23</v>
      </c>
      <c r="O2" s="113"/>
      <c r="P2" s="113"/>
      <c r="Q2" s="105" t="s">
        <v>74</v>
      </c>
    </row>
    <row r="3" spans="1:19" s="21" customFormat="1" x14ac:dyDescent="0.25">
      <c r="A3" s="147" t="s">
        <v>39</v>
      </c>
      <c r="B3" s="148" t="s">
        <v>39</v>
      </c>
      <c r="C3" s="148" t="s">
        <v>39</v>
      </c>
      <c r="D3" s="120" t="s">
        <v>39</v>
      </c>
      <c r="E3" s="121" t="s">
        <v>39</v>
      </c>
      <c r="F3" s="122" t="s">
        <v>39</v>
      </c>
      <c r="G3" s="122"/>
      <c r="H3" s="123"/>
      <c r="I3" s="124"/>
      <c r="J3" s="106" t="s">
        <v>39</v>
      </c>
      <c r="K3" s="28"/>
      <c r="L3" s="28"/>
      <c r="M3" s="28"/>
      <c r="N3" s="114" t="s">
        <v>39</v>
      </c>
      <c r="O3" s="57"/>
      <c r="P3" s="57"/>
      <c r="Q3" s="115"/>
    </row>
    <row r="4" spans="1:19" s="21" customFormat="1" x14ac:dyDescent="0.25">
      <c r="A4" s="149" t="s">
        <v>5</v>
      </c>
      <c r="B4" s="150" t="s">
        <v>12</v>
      </c>
      <c r="C4" s="151">
        <v>25</v>
      </c>
      <c r="D4" s="70">
        <v>25</v>
      </c>
      <c r="E4" s="60">
        <v>0.6</v>
      </c>
      <c r="F4" s="61" t="str">
        <f>D4&amp;"|"&amp;E4</f>
        <v>25|0,6</v>
      </c>
      <c r="G4" s="62">
        <v>2879001</v>
      </c>
      <c r="H4" s="97" t="s">
        <v>109</v>
      </c>
      <c r="I4" s="71" t="s">
        <v>75</v>
      </c>
      <c r="J4" s="107" t="s">
        <v>30</v>
      </c>
      <c r="K4" s="49">
        <v>2878700</v>
      </c>
      <c r="L4" s="50" t="s">
        <v>95</v>
      </c>
      <c r="M4" s="49" t="s">
        <v>80</v>
      </c>
      <c r="N4" s="116" t="s">
        <v>41</v>
      </c>
      <c r="O4" s="50">
        <v>2878710</v>
      </c>
      <c r="P4" s="50" t="s">
        <v>101</v>
      </c>
      <c r="Q4" s="117" t="s">
        <v>76</v>
      </c>
    </row>
    <row r="5" spans="1:19" x14ac:dyDescent="0.25">
      <c r="A5" s="149" t="s">
        <v>6</v>
      </c>
      <c r="B5" s="150" t="s">
        <v>13</v>
      </c>
      <c r="C5" s="151">
        <v>35</v>
      </c>
      <c r="D5" s="70">
        <v>25</v>
      </c>
      <c r="E5" s="60">
        <v>0.8</v>
      </c>
      <c r="F5" s="61" t="str">
        <f t="shared" ref="F5:F25" si="0">D5&amp;"|"&amp;E5</f>
        <v>25|0,8</v>
      </c>
      <c r="G5" s="62">
        <v>2879002</v>
      </c>
      <c r="H5" s="97" t="s">
        <v>110</v>
      </c>
      <c r="I5" s="71" t="s">
        <v>75</v>
      </c>
      <c r="J5" s="107" t="s">
        <v>31</v>
      </c>
      <c r="K5" s="49">
        <v>2878702</v>
      </c>
      <c r="L5" s="50" t="s">
        <v>96</v>
      </c>
      <c r="M5" s="49" t="s">
        <v>79</v>
      </c>
      <c r="N5" s="116" t="s">
        <v>43</v>
      </c>
      <c r="O5" s="50">
        <v>2878711</v>
      </c>
      <c r="P5" s="50" t="s">
        <v>102</v>
      </c>
      <c r="Q5" s="117" t="s">
        <v>76</v>
      </c>
      <c r="R5" s="51" t="s">
        <v>51</v>
      </c>
      <c r="S5" s="52" t="s">
        <v>60</v>
      </c>
    </row>
    <row r="6" spans="1:19" x14ac:dyDescent="0.25">
      <c r="A6" s="149" t="s">
        <v>7</v>
      </c>
      <c r="B6" s="150" t="s">
        <v>14</v>
      </c>
      <c r="C6" s="151">
        <v>50</v>
      </c>
      <c r="D6" s="70">
        <v>25</v>
      </c>
      <c r="E6" s="60">
        <v>1</v>
      </c>
      <c r="F6" s="61" t="str">
        <f t="shared" si="0"/>
        <v>25|1</v>
      </c>
      <c r="G6" s="62">
        <v>2879003</v>
      </c>
      <c r="H6" s="97" t="s">
        <v>111</v>
      </c>
      <c r="I6" s="71" t="s">
        <v>75</v>
      </c>
      <c r="J6" s="107" t="s">
        <v>67</v>
      </c>
      <c r="K6" s="49">
        <v>2878703</v>
      </c>
      <c r="L6" s="50" t="s">
        <v>97</v>
      </c>
      <c r="M6" s="49" t="s">
        <v>79</v>
      </c>
      <c r="N6" s="116" t="s">
        <v>45</v>
      </c>
      <c r="O6" s="50">
        <v>2878708</v>
      </c>
      <c r="P6" s="50" t="s">
        <v>100</v>
      </c>
      <c r="Q6" s="117" t="s">
        <v>80</v>
      </c>
      <c r="R6" s="51" t="s">
        <v>52</v>
      </c>
      <c r="S6" s="52" t="s">
        <v>61</v>
      </c>
    </row>
    <row r="7" spans="1:19" x14ac:dyDescent="0.25">
      <c r="A7" s="149" t="s">
        <v>8</v>
      </c>
      <c r="B7" s="150" t="s">
        <v>15</v>
      </c>
      <c r="C7" s="151">
        <v>70</v>
      </c>
      <c r="D7" s="70">
        <v>25</v>
      </c>
      <c r="E7" s="60">
        <v>1.2</v>
      </c>
      <c r="F7" s="61" t="str">
        <f t="shared" si="0"/>
        <v>25|1,2</v>
      </c>
      <c r="G7" s="62">
        <v>2879004</v>
      </c>
      <c r="H7" s="97" t="s">
        <v>112</v>
      </c>
      <c r="I7" s="71" t="s">
        <v>75</v>
      </c>
      <c r="J7" s="107" t="s">
        <v>85</v>
      </c>
      <c r="K7" s="49">
        <v>2878705</v>
      </c>
      <c r="L7" s="50" t="s">
        <v>98</v>
      </c>
      <c r="M7" s="49" t="s">
        <v>78</v>
      </c>
      <c r="N7" s="116" t="s">
        <v>82</v>
      </c>
      <c r="O7" s="50">
        <v>2878728</v>
      </c>
      <c r="P7" s="50" t="s">
        <v>103</v>
      </c>
      <c r="Q7" s="117" t="s">
        <v>80</v>
      </c>
      <c r="R7" s="51" t="s">
        <v>53</v>
      </c>
      <c r="S7" s="52" t="s">
        <v>62</v>
      </c>
    </row>
    <row r="8" spans="1:19" x14ac:dyDescent="0.25">
      <c r="A8" s="149" t="s">
        <v>9</v>
      </c>
      <c r="B8" s="150" t="s">
        <v>16</v>
      </c>
      <c r="C8" s="151">
        <v>95</v>
      </c>
      <c r="D8" s="70">
        <v>25</v>
      </c>
      <c r="E8" s="60">
        <v>1.5</v>
      </c>
      <c r="F8" s="61" t="str">
        <f t="shared" si="0"/>
        <v>25|1,5</v>
      </c>
      <c r="G8" s="62">
        <v>2879005</v>
      </c>
      <c r="H8" s="97" t="s">
        <v>113</v>
      </c>
      <c r="I8" s="71" t="s">
        <v>75</v>
      </c>
      <c r="J8" s="107" t="s">
        <v>33</v>
      </c>
      <c r="K8" s="49">
        <v>2878706</v>
      </c>
      <c r="L8" s="50" t="s">
        <v>99</v>
      </c>
      <c r="M8" s="49" t="s">
        <v>80</v>
      </c>
      <c r="N8" s="116" t="s">
        <v>46</v>
      </c>
      <c r="O8" s="50">
        <v>2878729</v>
      </c>
      <c r="P8" s="50" t="s">
        <v>104</v>
      </c>
      <c r="Q8" s="117" t="s">
        <v>80</v>
      </c>
      <c r="R8" s="51" t="s">
        <v>86</v>
      </c>
      <c r="S8" s="52" t="s">
        <v>63</v>
      </c>
    </row>
    <row r="9" spans="1:19" x14ac:dyDescent="0.25">
      <c r="A9" s="149"/>
      <c r="B9" s="150" t="s">
        <v>17</v>
      </c>
      <c r="C9" s="151">
        <v>120</v>
      </c>
      <c r="D9" s="70">
        <v>25</v>
      </c>
      <c r="E9" s="60">
        <v>1.7</v>
      </c>
      <c r="F9" s="61" t="str">
        <f t="shared" si="0"/>
        <v>25|1,7</v>
      </c>
      <c r="G9" s="62">
        <v>2879006</v>
      </c>
      <c r="H9" s="97" t="s">
        <v>114</v>
      </c>
      <c r="I9" s="71" t="s">
        <v>75</v>
      </c>
      <c r="J9" s="107" t="s">
        <v>34</v>
      </c>
      <c r="K9" s="49">
        <v>2878778</v>
      </c>
      <c r="L9" s="50" t="s">
        <v>107</v>
      </c>
      <c r="M9" s="49" t="s">
        <v>78</v>
      </c>
      <c r="N9" s="116" t="s">
        <v>48</v>
      </c>
      <c r="O9" s="50">
        <v>2878762</v>
      </c>
      <c r="P9" s="50" t="s">
        <v>105</v>
      </c>
      <c r="Q9" s="117" t="s">
        <v>80</v>
      </c>
      <c r="R9" s="51" t="s">
        <v>54</v>
      </c>
      <c r="S9" s="52" t="s">
        <v>65</v>
      </c>
    </row>
    <row r="10" spans="1:19" ht="15.75" thickBot="1" x14ac:dyDescent="0.3">
      <c r="A10" s="152"/>
      <c r="B10" s="153" t="s">
        <v>19</v>
      </c>
      <c r="C10" s="154"/>
      <c r="D10" s="70">
        <v>25</v>
      </c>
      <c r="E10" s="60">
        <v>2</v>
      </c>
      <c r="F10" s="61" t="str">
        <f t="shared" si="0"/>
        <v>25|2</v>
      </c>
      <c r="G10" s="62">
        <v>2879007</v>
      </c>
      <c r="H10" s="97" t="s">
        <v>115</v>
      </c>
      <c r="I10" s="71" t="s">
        <v>75</v>
      </c>
      <c r="J10" s="107" t="s">
        <v>35</v>
      </c>
      <c r="K10" s="49">
        <v>2878796</v>
      </c>
      <c r="L10" s="50" t="s">
        <v>108</v>
      </c>
      <c r="M10" s="49" t="s">
        <v>77</v>
      </c>
      <c r="N10" s="116" t="s">
        <v>274</v>
      </c>
      <c r="O10" s="50">
        <v>2878763</v>
      </c>
      <c r="P10" s="50" t="s">
        <v>106</v>
      </c>
      <c r="Q10" s="117" t="s">
        <v>80</v>
      </c>
      <c r="R10" s="51" t="s">
        <v>55</v>
      </c>
      <c r="S10" s="52" t="s">
        <v>64</v>
      </c>
    </row>
    <row r="11" spans="1:19" ht="15.75" thickBot="1" x14ac:dyDescent="0.3">
      <c r="A11" s="23"/>
      <c r="D11" s="70">
        <v>25</v>
      </c>
      <c r="E11" s="60">
        <v>2.25</v>
      </c>
      <c r="F11" s="61" t="str">
        <f t="shared" si="0"/>
        <v>25|2,25</v>
      </c>
      <c r="G11" s="62">
        <v>2879008</v>
      </c>
      <c r="H11" s="97" t="s">
        <v>116</v>
      </c>
      <c r="I11" s="71" t="s">
        <v>75</v>
      </c>
      <c r="J11" s="107" t="s">
        <v>68</v>
      </c>
      <c r="K11" s="49">
        <v>2879202</v>
      </c>
      <c r="L11" s="50" t="s">
        <v>240</v>
      </c>
      <c r="M11" s="49" t="s">
        <v>78</v>
      </c>
      <c r="N11" s="118" t="s">
        <v>272</v>
      </c>
      <c r="O11" s="110">
        <v>2878764</v>
      </c>
      <c r="P11" s="110" t="s">
        <v>273</v>
      </c>
      <c r="Q11" s="117" t="s">
        <v>80</v>
      </c>
      <c r="R11" s="51" t="s">
        <v>56</v>
      </c>
      <c r="S11" s="53"/>
    </row>
    <row r="12" spans="1:19" x14ac:dyDescent="0.25">
      <c r="D12" s="70">
        <v>25</v>
      </c>
      <c r="E12" s="60">
        <v>2.5</v>
      </c>
      <c r="F12" s="61" t="str">
        <f t="shared" si="0"/>
        <v>25|2,5</v>
      </c>
      <c r="G12" s="62">
        <v>2879009</v>
      </c>
      <c r="H12" s="97" t="s">
        <v>117</v>
      </c>
      <c r="I12" s="71" t="s">
        <v>75</v>
      </c>
      <c r="J12" s="107" t="s">
        <v>36</v>
      </c>
      <c r="K12" s="49">
        <v>2879238</v>
      </c>
      <c r="L12" s="50" t="s">
        <v>241</v>
      </c>
      <c r="M12" s="49" t="s">
        <v>78</v>
      </c>
      <c r="N12" s="112" t="s">
        <v>39</v>
      </c>
      <c r="O12" s="113"/>
      <c r="P12" s="113"/>
      <c r="Q12" s="119"/>
      <c r="R12" s="51" t="s">
        <v>57</v>
      </c>
      <c r="S12" s="53"/>
    </row>
    <row r="13" spans="1:19" ht="15.75" thickBot="1" x14ac:dyDescent="0.3">
      <c r="D13" s="70">
        <v>25</v>
      </c>
      <c r="E13" s="60">
        <v>2.75</v>
      </c>
      <c r="F13" s="61" t="str">
        <f t="shared" si="0"/>
        <v>25|2,75</v>
      </c>
      <c r="G13" s="62">
        <v>2879010</v>
      </c>
      <c r="H13" s="97" t="s">
        <v>118</v>
      </c>
      <c r="I13" s="71" t="s">
        <v>75</v>
      </c>
      <c r="J13" s="108" t="s">
        <v>37</v>
      </c>
      <c r="K13" s="109">
        <v>2879571</v>
      </c>
      <c r="L13" s="110" t="s">
        <v>242</v>
      </c>
      <c r="M13" s="109" t="s">
        <v>80</v>
      </c>
      <c r="N13" s="116" t="s">
        <v>45</v>
      </c>
      <c r="O13" s="50">
        <v>2878708</v>
      </c>
      <c r="P13" s="50" t="s">
        <v>100</v>
      </c>
      <c r="Q13" s="117" t="s">
        <v>80</v>
      </c>
      <c r="R13" s="51" t="s">
        <v>58</v>
      </c>
      <c r="S13" s="53"/>
    </row>
    <row r="14" spans="1:19" x14ac:dyDescent="0.25">
      <c r="D14" s="70">
        <v>25</v>
      </c>
      <c r="E14" s="60">
        <v>3</v>
      </c>
      <c r="F14" s="61" t="str">
        <f t="shared" si="0"/>
        <v>25|3</v>
      </c>
      <c r="G14" s="62">
        <v>2879011</v>
      </c>
      <c r="H14" s="97" t="s">
        <v>119</v>
      </c>
      <c r="I14" s="71" t="s">
        <v>75</v>
      </c>
      <c r="N14" s="116" t="s">
        <v>82</v>
      </c>
      <c r="O14" s="50">
        <v>2878728</v>
      </c>
      <c r="P14" s="50" t="s">
        <v>103</v>
      </c>
      <c r="Q14" s="117" t="s">
        <v>80</v>
      </c>
      <c r="R14" s="51" t="s">
        <v>59</v>
      </c>
      <c r="S14" s="22"/>
    </row>
    <row r="15" spans="1:19" x14ac:dyDescent="0.25">
      <c r="D15" s="70">
        <v>25</v>
      </c>
      <c r="E15" s="60">
        <v>3.5</v>
      </c>
      <c r="F15" s="61" t="str">
        <f t="shared" si="0"/>
        <v>25|3,5</v>
      </c>
      <c r="G15" s="62">
        <v>2879012</v>
      </c>
      <c r="H15" s="97" t="s">
        <v>120</v>
      </c>
      <c r="I15" s="71" t="s">
        <v>75</v>
      </c>
      <c r="J15" s="23"/>
      <c r="K15" s="23"/>
      <c r="L15" s="23"/>
      <c r="M15" s="23"/>
      <c r="N15" s="116" t="s">
        <v>46</v>
      </c>
      <c r="O15" s="50">
        <v>2878729</v>
      </c>
      <c r="P15" s="50" t="s">
        <v>104</v>
      </c>
      <c r="Q15" s="117" t="s">
        <v>80</v>
      </c>
    </row>
    <row r="16" spans="1:19" x14ac:dyDescent="0.25">
      <c r="D16" s="70">
        <v>25</v>
      </c>
      <c r="E16" s="60">
        <v>4</v>
      </c>
      <c r="F16" s="61" t="str">
        <f t="shared" si="0"/>
        <v>25|4</v>
      </c>
      <c r="G16" s="62">
        <v>2879013</v>
      </c>
      <c r="H16" s="97" t="s">
        <v>121</v>
      </c>
      <c r="I16" s="71" t="s">
        <v>75</v>
      </c>
      <c r="J16" s="23"/>
      <c r="K16" s="23"/>
      <c r="L16" s="23"/>
      <c r="M16" s="23"/>
      <c r="N16" s="116" t="s">
        <v>48</v>
      </c>
      <c r="O16" s="50">
        <v>2878762</v>
      </c>
      <c r="P16" s="50" t="s">
        <v>105</v>
      </c>
      <c r="Q16" s="117" t="s">
        <v>80</v>
      </c>
    </row>
    <row r="17" spans="4:17" x14ac:dyDescent="0.25">
      <c r="D17" s="70">
        <v>25</v>
      </c>
      <c r="E17" s="60">
        <v>4.5</v>
      </c>
      <c r="F17" s="61" t="str">
        <f t="shared" si="0"/>
        <v>25|4,5</v>
      </c>
      <c r="G17" s="62">
        <v>2879014</v>
      </c>
      <c r="H17" s="97" t="s">
        <v>122</v>
      </c>
      <c r="I17" s="71" t="s">
        <v>75</v>
      </c>
      <c r="J17" s="23"/>
      <c r="K17" s="23"/>
      <c r="L17" s="23"/>
      <c r="M17" s="23"/>
      <c r="N17" s="116" t="s">
        <v>274</v>
      </c>
      <c r="O17" s="50">
        <v>2878763</v>
      </c>
      <c r="P17" s="50" t="s">
        <v>106</v>
      </c>
      <c r="Q17" s="117" t="s">
        <v>77</v>
      </c>
    </row>
    <row r="18" spans="4:17" ht="15.75" thickBot="1" x14ac:dyDescent="0.3">
      <c r="D18" s="70">
        <v>25</v>
      </c>
      <c r="E18" s="60">
        <v>5</v>
      </c>
      <c r="F18" s="61" t="str">
        <f t="shared" si="0"/>
        <v>25|5</v>
      </c>
      <c r="G18" s="62">
        <v>2879015</v>
      </c>
      <c r="H18" s="97" t="s">
        <v>123</v>
      </c>
      <c r="I18" s="71" t="s">
        <v>75</v>
      </c>
      <c r="J18" s="23"/>
      <c r="K18" s="23"/>
      <c r="L18" s="23"/>
      <c r="M18" s="23"/>
      <c r="N18" s="118" t="s">
        <v>272</v>
      </c>
      <c r="O18" s="110">
        <v>2878764</v>
      </c>
      <c r="P18" s="110" t="s">
        <v>273</v>
      </c>
      <c r="Q18" s="117" t="s">
        <v>80</v>
      </c>
    </row>
    <row r="19" spans="4:17" x14ac:dyDescent="0.25">
      <c r="D19" s="70">
        <v>25</v>
      </c>
      <c r="E19" s="60">
        <v>6</v>
      </c>
      <c r="F19" s="61" t="str">
        <f t="shared" si="0"/>
        <v>25|6</v>
      </c>
      <c r="G19" s="62">
        <v>2879016</v>
      </c>
      <c r="H19" s="97" t="s">
        <v>124</v>
      </c>
      <c r="I19" s="71" t="s">
        <v>75</v>
      </c>
      <c r="J19" s="23"/>
      <c r="K19" s="23"/>
      <c r="L19" s="23"/>
      <c r="M19" s="23"/>
      <c r="N19" s="112" t="s">
        <v>39</v>
      </c>
      <c r="O19" s="113"/>
      <c r="P19" s="113"/>
      <c r="Q19" s="119"/>
    </row>
    <row r="20" spans="4:17" x14ac:dyDescent="0.25">
      <c r="D20" s="70">
        <v>25</v>
      </c>
      <c r="E20" s="60">
        <v>7</v>
      </c>
      <c r="F20" s="61" t="str">
        <f t="shared" si="0"/>
        <v>25|7</v>
      </c>
      <c r="G20" s="62">
        <v>2879017</v>
      </c>
      <c r="H20" s="97" t="s">
        <v>125</v>
      </c>
      <c r="I20" s="71" t="s">
        <v>75</v>
      </c>
      <c r="J20" s="23"/>
      <c r="K20" s="23"/>
      <c r="L20" s="23"/>
      <c r="M20" s="23"/>
      <c r="N20" s="116" t="s">
        <v>274</v>
      </c>
      <c r="O20" s="50">
        <v>2878763</v>
      </c>
      <c r="P20" s="50" t="s">
        <v>106</v>
      </c>
      <c r="Q20" s="117" t="s">
        <v>77</v>
      </c>
    </row>
    <row r="21" spans="4:17" ht="15.75" thickBot="1" x14ac:dyDescent="0.3">
      <c r="D21" s="70">
        <v>25</v>
      </c>
      <c r="E21" s="60">
        <v>8</v>
      </c>
      <c r="F21" s="61" t="str">
        <f t="shared" si="0"/>
        <v>25|8</v>
      </c>
      <c r="G21" s="62">
        <v>2879018</v>
      </c>
      <c r="H21" s="97" t="s">
        <v>126</v>
      </c>
      <c r="I21" s="71" t="s">
        <v>75</v>
      </c>
      <c r="J21" s="23"/>
      <c r="K21" s="23"/>
      <c r="L21" s="23"/>
      <c r="M21" s="23"/>
      <c r="N21" s="118" t="s">
        <v>272</v>
      </c>
      <c r="O21" s="110">
        <v>2878764</v>
      </c>
      <c r="P21" s="110" t="s">
        <v>273</v>
      </c>
      <c r="Q21" s="117" t="s">
        <v>80</v>
      </c>
    </row>
    <row r="22" spans="4:17" x14ac:dyDescent="0.25">
      <c r="D22" s="70">
        <v>25</v>
      </c>
      <c r="E22" s="60">
        <v>10</v>
      </c>
      <c r="F22" s="61" t="str">
        <f t="shared" si="0"/>
        <v>25|10</v>
      </c>
      <c r="G22" s="62">
        <v>2879166</v>
      </c>
      <c r="H22" s="97" t="s">
        <v>217</v>
      </c>
      <c r="I22" s="71" t="s">
        <v>75</v>
      </c>
      <c r="J22" s="23"/>
      <c r="K22" s="23"/>
      <c r="L22" s="23"/>
      <c r="M22" s="23"/>
    </row>
    <row r="23" spans="4:17" x14ac:dyDescent="0.25">
      <c r="D23" s="70">
        <v>25</v>
      </c>
      <c r="E23" s="60">
        <v>12</v>
      </c>
      <c r="F23" s="61" t="str">
        <f t="shared" si="0"/>
        <v>25|12</v>
      </c>
      <c r="G23" s="62">
        <v>2879167</v>
      </c>
      <c r="H23" s="97" t="s">
        <v>218</v>
      </c>
      <c r="I23" s="71" t="s">
        <v>75</v>
      </c>
      <c r="J23" s="23"/>
      <c r="K23" s="23"/>
      <c r="L23" s="23"/>
      <c r="M23" s="23"/>
      <c r="N23" s="23"/>
      <c r="O23" s="23"/>
      <c r="P23" s="23"/>
    </row>
    <row r="24" spans="4:17" x14ac:dyDescent="0.25">
      <c r="D24" s="70">
        <v>25</v>
      </c>
      <c r="E24" s="60">
        <v>15</v>
      </c>
      <c r="F24" s="61" t="str">
        <f t="shared" si="0"/>
        <v>25|15</v>
      </c>
      <c r="G24" s="62">
        <v>2879168</v>
      </c>
      <c r="H24" s="97" t="s">
        <v>219</v>
      </c>
      <c r="I24" s="71" t="s">
        <v>75</v>
      </c>
      <c r="J24" s="23"/>
      <c r="K24" s="23"/>
      <c r="L24" s="23"/>
      <c r="M24" s="23"/>
      <c r="N24" s="23"/>
      <c r="O24" s="23"/>
      <c r="P24" s="23"/>
    </row>
    <row r="25" spans="4:17" ht="15.75" thickBot="1" x14ac:dyDescent="0.3">
      <c r="D25" s="72">
        <v>25</v>
      </c>
      <c r="E25" s="73">
        <v>20</v>
      </c>
      <c r="F25" s="74" t="str">
        <f t="shared" si="0"/>
        <v>25|20</v>
      </c>
      <c r="G25" s="75">
        <v>2879181</v>
      </c>
      <c r="H25" s="98" t="s">
        <v>224</v>
      </c>
      <c r="I25" s="76" t="s">
        <v>75</v>
      </c>
      <c r="J25" s="23"/>
      <c r="K25" s="23"/>
      <c r="L25" s="23"/>
      <c r="M25" s="23"/>
      <c r="N25" s="23"/>
      <c r="O25" s="23"/>
      <c r="P25" s="23"/>
    </row>
    <row r="26" spans="4:17" x14ac:dyDescent="0.25">
      <c r="D26" s="77">
        <v>35</v>
      </c>
      <c r="E26" s="78">
        <v>0.6</v>
      </c>
      <c r="F26" s="79" t="str">
        <f>D26&amp;"|"&amp;E26</f>
        <v>35|0,6</v>
      </c>
      <c r="G26" s="78">
        <v>2879019</v>
      </c>
      <c r="H26" s="99" t="s">
        <v>127</v>
      </c>
      <c r="I26" s="80" t="s">
        <v>76</v>
      </c>
      <c r="J26" s="23"/>
      <c r="K26" s="23"/>
      <c r="L26" s="23"/>
      <c r="M26" s="23"/>
      <c r="N26" s="23"/>
      <c r="O26" s="23"/>
      <c r="P26" s="23"/>
    </row>
    <row r="27" spans="4:17" x14ac:dyDescent="0.25">
      <c r="D27" s="81">
        <v>35</v>
      </c>
      <c r="E27" s="60">
        <v>0.8</v>
      </c>
      <c r="F27" s="63" t="str">
        <f t="shared" ref="F27:F90" si="1">D27&amp;"|"&amp;E27</f>
        <v>35|0,8</v>
      </c>
      <c r="G27" s="60">
        <v>2879020</v>
      </c>
      <c r="H27" s="100" t="s">
        <v>128</v>
      </c>
      <c r="I27" s="71" t="s">
        <v>76</v>
      </c>
      <c r="J27" s="23"/>
      <c r="K27" s="23"/>
      <c r="L27" s="23"/>
      <c r="M27" s="23"/>
      <c r="N27" s="23"/>
      <c r="O27" s="23"/>
      <c r="P27" s="23"/>
    </row>
    <row r="28" spans="4:17" x14ac:dyDescent="0.25">
      <c r="D28" s="81">
        <v>35</v>
      </c>
      <c r="E28" s="60">
        <v>1</v>
      </c>
      <c r="F28" s="63" t="str">
        <f t="shared" si="1"/>
        <v>35|1</v>
      </c>
      <c r="G28" s="60">
        <v>2879021</v>
      </c>
      <c r="H28" s="100" t="s">
        <v>129</v>
      </c>
      <c r="I28" s="71" t="s">
        <v>76</v>
      </c>
      <c r="J28" s="23"/>
      <c r="K28" s="23"/>
      <c r="L28" s="23"/>
      <c r="M28" s="23"/>
      <c r="N28" s="23"/>
      <c r="O28" s="23"/>
      <c r="P28" s="23"/>
    </row>
    <row r="29" spans="4:17" x14ac:dyDescent="0.25">
      <c r="D29" s="81">
        <v>35</v>
      </c>
      <c r="E29" s="60">
        <v>1.2</v>
      </c>
      <c r="F29" s="63" t="str">
        <f t="shared" si="1"/>
        <v>35|1,2</v>
      </c>
      <c r="G29" s="60">
        <v>2879022</v>
      </c>
      <c r="H29" s="100" t="s">
        <v>130</v>
      </c>
      <c r="I29" s="71" t="s">
        <v>76</v>
      </c>
      <c r="N29" s="23"/>
      <c r="O29" s="23"/>
      <c r="P29" s="23"/>
    </row>
    <row r="30" spans="4:17" x14ac:dyDescent="0.25">
      <c r="D30" s="81">
        <v>35</v>
      </c>
      <c r="E30" s="60">
        <v>1.5</v>
      </c>
      <c r="F30" s="63" t="str">
        <f t="shared" si="1"/>
        <v>35|1,5</v>
      </c>
      <c r="G30" s="60">
        <v>2879023</v>
      </c>
      <c r="H30" s="100" t="s">
        <v>131</v>
      </c>
      <c r="I30" s="71" t="s">
        <v>76</v>
      </c>
      <c r="N30" s="23"/>
      <c r="O30" s="23"/>
      <c r="P30" s="23"/>
    </row>
    <row r="31" spans="4:17" x14ac:dyDescent="0.25">
      <c r="D31" s="81">
        <v>35</v>
      </c>
      <c r="E31" s="60">
        <v>1.7</v>
      </c>
      <c r="F31" s="63" t="str">
        <f t="shared" si="1"/>
        <v>35|1,7</v>
      </c>
      <c r="G31" s="60">
        <v>2879024</v>
      </c>
      <c r="H31" s="100" t="s">
        <v>132</v>
      </c>
      <c r="I31" s="71" t="s">
        <v>76</v>
      </c>
      <c r="N31" s="23"/>
      <c r="O31" s="23"/>
      <c r="P31" s="23"/>
    </row>
    <row r="32" spans="4:17" x14ac:dyDescent="0.25">
      <c r="D32" s="81">
        <v>35</v>
      </c>
      <c r="E32" s="60">
        <v>2</v>
      </c>
      <c r="F32" s="63" t="str">
        <f t="shared" si="1"/>
        <v>35|2</v>
      </c>
      <c r="G32" s="60">
        <v>2879025</v>
      </c>
      <c r="H32" s="100" t="s">
        <v>133</v>
      </c>
      <c r="I32" s="71" t="s">
        <v>76</v>
      </c>
    </row>
    <row r="33" spans="4:9" x14ac:dyDescent="0.25">
      <c r="D33" s="81">
        <v>35</v>
      </c>
      <c r="E33" s="60">
        <v>2.25</v>
      </c>
      <c r="F33" s="63" t="str">
        <f t="shared" si="1"/>
        <v>35|2,25</v>
      </c>
      <c r="G33" s="60">
        <v>2879026</v>
      </c>
      <c r="H33" s="100" t="s">
        <v>134</v>
      </c>
      <c r="I33" s="71" t="s">
        <v>76</v>
      </c>
    </row>
    <row r="34" spans="4:9" x14ac:dyDescent="0.25">
      <c r="D34" s="81">
        <v>35</v>
      </c>
      <c r="E34" s="60">
        <v>2.5</v>
      </c>
      <c r="F34" s="63" t="str">
        <f t="shared" si="1"/>
        <v>35|2,5</v>
      </c>
      <c r="G34" s="60">
        <v>2879027</v>
      </c>
      <c r="H34" s="100" t="s">
        <v>135</v>
      </c>
      <c r="I34" s="71" t="s">
        <v>76</v>
      </c>
    </row>
    <row r="35" spans="4:9" x14ac:dyDescent="0.25">
      <c r="D35" s="81">
        <v>35</v>
      </c>
      <c r="E35" s="60">
        <v>2.75</v>
      </c>
      <c r="F35" s="63" t="str">
        <f t="shared" si="1"/>
        <v>35|2,75</v>
      </c>
      <c r="G35" s="60">
        <v>2879028</v>
      </c>
      <c r="H35" s="100" t="s">
        <v>136</v>
      </c>
      <c r="I35" s="71" t="s">
        <v>76</v>
      </c>
    </row>
    <row r="36" spans="4:9" x14ac:dyDescent="0.25">
      <c r="D36" s="81">
        <v>35</v>
      </c>
      <c r="E36" s="60">
        <v>3</v>
      </c>
      <c r="F36" s="63" t="str">
        <f t="shared" si="1"/>
        <v>35|3</v>
      </c>
      <c r="G36" s="60">
        <v>2879029</v>
      </c>
      <c r="H36" s="100" t="s">
        <v>137</v>
      </c>
      <c r="I36" s="71" t="s">
        <v>76</v>
      </c>
    </row>
    <row r="37" spans="4:9" x14ac:dyDescent="0.25">
      <c r="D37" s="81">
        <v>35</v>
      </c>
      <c r="E37" s="60">
        <v>3.5</v>
      </c>
      <c r="F37" s="63" t="str">
        <f t="shared" si="1"/>
        <v>35|3,5</v>
      </c>
      <c r="G37" s="60">
        <v>2879030</v>
      </c>
      <c r="H37" s="100" t="s">
        <v>138</v>
      </c>
      <c r="I37" s="71" t="s">
        <v>76</v>
      </c>
    </row>
    <row r="38" spans="4:9" x14ac:dyDescent="0.25">
      <c r="D38" s="81">
        <v>35</v>
      </c>
      <c r="E38" s="60">
        <v>4</v>
      </c>
      <c r="F38" s="63" t="str">
        <f t="shared" si="1"/>
        <v>35|4</v>
      </c>
      <c r="G38" s="60">
        <v>2879031</v>
      </c>
      <c r="H38" s="100" t="s">
        <v>139</v>
      </c>
      <c r="I38" s="71" t="s">
        <v>76</v>
      </c>
    </row>
    <row r="39" spans="4:9" x14ac:dyDescent="0.25">
      <c r="D39" s="81">
        <v>35</v>
      </c>
      <c r="E39" s="60">
        <v>4.5</v>
      </c>
      <c r="F39" s="63" t="str">
        <f t="shared" si="1"/>
        <v>35|4,5</v>
      </c>
      <c r="G39" s="60">
        <v>2879032</v>
      </c>
      <c r="H39" s="100" t="s">
        <v>140</v>
      </c>
      <c r="I39" s="71" t="s">
        <v>76</v>
      </c>
    </row>
    <row r="40" spans="4:9" x14ac:dyDescent="0.25">
      <c r="D40" s="81">
        <v>35</v>
      </c>
      <c r="E40" s="60">
        <v>5</v>
      </c>
      <c r="F40" s="63" t="str">
        <f t="shared" si="1"/>
        <v>35|5</v>
      </c>
      <c r="G40" s="60">
        <v>2879033</v>
      </c>
      <c r="H40" s="100" t="s">
        <v>141</v>
      </c>
      <c r="I40" s="71" t="s">
        <v>76</v>
      </c>
    </row>
    <row r="41" spans="4:9" x14ac:dyDescent="0.25">
      <c r="D41" s="81">
        <v>35</v>
      </c>
      <c r="E41" s="60">
        <v>6</v>
      </c>
      <c r="F41" s="63" t="str">
        <f t="shared" si="1"/>
        <v>35|6</v>
      </c>
      <c r="G41" s="60">
        <v>2879034</v>
      </c>
      <c r="H41" s="100" t="s">
        <v>142</v>
      </c>
      <c r="I41" s="71" t="s">
        <v>76</v>
      </c>
    </row>
    <row r="42" spans="4:9" x14ac:dyDescent="0.25">
      <c r="D42" s="81">
        <v>35</v>
      </c>
      <c r="E42" s="60">
        <v>7</v>
      </c>
      <c r="F42" s="63" t="str">
        <f t="shared" si="1"/>
        <v>35|7</v>
      </c>
      <c r="G42" s="60">
        <v>2879035</v>
      </c>
      <c r="H42" s="100" t="s">
        <v>143</v>
      </c>
      <c r="I42" s="71" t="s">
        <v>76</v>
      </c>
    </row>
    <row r="43" spans="4:9" x14ac:dyDescent="0.25">
      <c r="D43" s="81">
        <v>35</v>
      </c>
      <c r="E43" s="60">
        <v>8</v>
      </c>
      <c r="F43" s="63" t="str">
        <f t="shared" si="1"/>
        <v>35|8</v>
      </c>
      <c r="G43" s="60">
        <v>2879036</v>
      </c>
      <c r="H43" s="100" t="s">
        <v>144</v>
      </c>
      <c r="I43" s="71" t="s">
        <v>76</v>
      </c>
    </row>
    <row r="44" spans="4:9" x14ac:dyDescent="0.25">
      <c r="D44" s="81">
        <v>35</v>
      </c>
      <c r="E44" s="60">
        <v>10</v>
      </c>
      <c r="F44" s="63" t="str">
        <f t="shared" si="1"/>
        <v>35|10</v>
      </c>
      <c r="G44" s="60">
        <v>2879169</v>
      </c>
      <c r="H44" s="100" t="s">
        <v>220</v>
      </c>
      <c r="I44" s="71" t="s">
        <v>76</v>
      </c>
    </row>
    <row r="45" spans="4:9" x14ac:dyDescent="0.25">
      <c r="D45" s="81">
        <v>35</v>
      </c>
      <c r="E45" s="60">
        <v>12</v>
      </c>
      <c r="F45" s="63" t="str">
        <f t="shared" si="1"/>
        <v>35|12</v>
      </c>
      <c r="G45" s="60">
        <v>2879170</v>
      </c>
      <c r="H45" s="100" t="s">
        <v>221</v>
      </c>
      <c r="I45" s="71" t="s">
        <v>76</v>
      </c>
    </row>
    <row r="46" spans="4:9" x14ac:dyDescent="0.25">
      <c r="D46" s="81">
        <v>35</v>
      </c>
      <c r="E46" s="60">
        <v>15</v>
      </c>
      <c r="F46" s="63" t="str">
        <f t="shared" si="1"/>
        <v>35|15</v>
      </c>
      <c r="G46" s="60">
        <v>2879171</v>
      </c>
      <c r="H46" s="100" t="s">
        <v>222</v>
      </c>
      <c r="I46" s="71" t="s">
        <v>76</v>
      </c>
    </row>
    <row r="47" spans="4:9" ht="15.75" thickBot="1" x14ac:dyDescent="0.3">
      <c r="D47" s="82">
        <v>35</v>
      </c>
      <c r="E47" s="73">
        <v>20</v>
      </c>
      <c r="F47" s="83" t="str">
        <f t="shared" si="1"/>
        <v>35|20</v>
      </c>
      <c r="G47" s="73">
        <v>2879182</v>
      </c>
      <c r="H47" s="101" t="s">
        <v>225</v>
      </c>
      <c r="I47" s="76" t="s">
        <v>76</v>
      </c>
    </row>
    <row r="48" spans="4:9" x14ac:dyDescent="0.25">
      <c r="D48" s="84">
        <v>50</v>
      </c>
      <c r="E48" s="78">
        <v>0.6</v>
      </c>
      <c r="F48" s="79" t="str">
        <f t="shared" si="1"/>
        <v>50|0,6</v>
      </c>
      <c r="G48" s="85">
        <v>2879037</v>
      </c>
      <c r="H48" s="102" t="s">
        <v>145</v>
      </c>
      <c r="I48" s="80" t="s">
        <v>77</v>
      </c>
    </row>
    <row r="49" spans="4:9" x14ac:dyDescent="0.25">
      <c r="D49" s="86">
        <v>50</v>
      </c>
      <c r="E49" s="60">
        <v>0.8</v>
      </c>
      <c r="F49" s="63" t="str">
        <f t="shared" si="1"/>
        <v>50|0,8</v>
      </c>
      <c r="G49" s="62">
        <v>2879038</v>
      </c>
      <c r="H49" s="97" t="s">
        <v>146</v>
      </c>
      <c r="I49" s="71" t="s">
        <v>77</v>
      </c>
    </row>
    <row r="50" spans="4:9" x14ac:dyDescent="0.25">
      <c r="D50" s="86">
        <v>50</v>
      </c>
      <c r="E50" s="60">
        <v>1</v>
      </c>
      <c r="F50" s="63" t="str">
        <f t="shared" si="1"/>
        <v>50|1</v>
      </c>
      <c r="G50" s="62">
        <v>2879039</v>
      </c>
      <c r="H50" s="97" t="s">
        <v>147</v>
      </c>
      <c r="I50" s="71" t="s">
        <v>77</v>
      </c>
    </row>
    <row r="51" spans="4:9" x14ac:dyDescent="0.25">
      <c r="D51" s="86">
        <v>50</v>
      </c>
      <c r="E51" s="60">
        <v>1.2</v>
      </c>
      <c r="F51" s="63" t="str">
        <f t="shared" si="1"/>
        <v>50|1,2</v>
      </c>
      <c r="G51" s="62">
        <v>2879040</v>
      </c>
      <c r="H51" s="97" t="s">
        <v>148</v>
      </c>
      <c r="I51" s="71" t="s">
        <v>77</v>
      </c>
    </row>
    <row r="52" spans="4:9" x14ac:dyDescent="0.25">
      <c r="D52" s="86">
        <v>50</v>
      </c>
      <c r="E52" s="60">
        <v>1.5</v>
      </c>
      <c r="F52" s="63" t="str">
        <f t="shared" si="1"/>
        <v>50|1,5</v>
      </c>
      <c r="G52" s="62">
        <v>2879041</v>
      </c>
      <c r="H52" s="97" t="s">
        <v>149</v>
      </c>
      <c r="I52" s="71" t="s">
        <v>77</v>
      </c>
    </row>
    <row r="53" spans="4:9" x14ac:dyDescent="0.25">
      <c r="D53" s="86">
        <v>50</v>
      </c>
      <c r="E53" s="60">
        <v>1.7</v>
      </c>
      <c r="F53" s="63" t="str">
        <f t="shared" si="1"/>
        <v>50|1,7</v>
      </c>
      <c r="G53" s="62">
        <v>2879042</v>
      </c>
      <c r="H53" s="97" t="s">
        <v>150</v>
      </c>
      <c r="I53" s="71" t="s">
        <v>77</v>
      </c>
    </row>
    <row r="54" spans="4:9" x14ac:dyDescent="0.25">
      <c r="D54" s="86">
        <v>50</v>
      </c>
      <c r="E54" s="60">
        <v>2</v>
      </c>
      <c r="F54" s="63" t="str">
        <f t="shared" si="1"/>
        <v>50|2</v>
      </c>
      <c r="G54" s="62">
        <v>2879043</v>
      </c>
      <c r="H54" s="97" t="s">
        <v>151</v>
      </c>
      <c r="I54" s="71" t="s">
        <v>77</v>
      </c>
    </row>
    <row r="55" spans="4:9" x14ac:dyDescent="0.25">
      <c r="D55" s="86">
        <v>50</v>
      </c>
      <c r="E55" s="60">
        <v>2.25</v>
      </c>
      <c r="F55" s="63" t="str">
        <f t="shared" si="1"/>
        <v>50|2,25</v>
      </c>
      <c r="G55" s="62">
        <v>2879044</v>
      </c>
      <c r="H55" s="97" t="s">
        <v>152</v>
      </c>
      <c r="I55" s="71" t="s">
        <v>77</v>
      </c>
    </row>
    <row r="56" spans="4:9" x14ac:dyDescent="0.25">
      <c r="D56" s="86">
        <v>50</v>
      </c>
      <c r="E56" s="60">
        <v>2.5</v>
      </c>
      <c r="F56" s="63" t="str">
        <f t="shared" si="1"/>
        <v>50|2,5</v>
      </c>
      <c r="G56" s="62">
        <v>2879045</v>
      </c>
      <c r="H56" s="97" t="s">
        <v>153</v>
      </c>
      <c r="I56" s="71" t="s">
        <v>77</v>
      </c>
    </row>
    <row r="57" spans="4:9" x14ac:dyDescent="0.25">
      <c r="D57" s="86">
        <v>50</v>
      </c>
      <c r="E57" s="60">
        <v>2.75</v>
      </c>
      <c r="F57" s="63" t="str">
        <f t="shared" si="1"/>
        <v>50|2,75</v>
      </c>
      <c r="G57" s="62">
        <v>2879046</v>
      </c>
      <c r="H57" s="97" t="s">
        <v>154</v>
      </c>
      <c r="I57" s="71" t="s">
        <v>77</v>
      </c>
    </row>
    <row r="58" spans="4:9" x14ac:dyDescent="0.25">
      <c r="D58" s="86">
        <v>50</v>
      </c>
      <c r="E58" s="60">
        <v>3</v>
      </c>
      <c r="F58" s="63" t="str">
        <f t="shared" si="1"/>
        <v>50|3</v>
      </c>
      <c r="G58" s="62">
        <v>2879047</v>
      </c>
      <c r="H58" s="97" t="s">
        <v>155</v>
      </c>
      <c r="I58" s="71" t="s">
        <v>77</v>
      </c>
    </row>
    <row r="59" spans="4:9" x14ac:dyDescent="0.25">
      <c r="D59" s="86">
        <v>50</v>
      </c>
      <c r="E59" s="60">
        <v>3.5</v>
      </c>
      <c r="F59" s="63" t="str">
        <f t="shared" si="1"/>
        <v>50|3,5</v>
      </c>
      <c r="G59" s="62">
        <v>2879048</v>
      </c>
      <c r="H59" s="97" t="s">
        <v>156</v>
      </c>
      <c r="I59" s="71" t="s">
        <v>77</v>
      </c>
    </row>
    <row r="60" spans="4:9" x14ac:dyDescent="0.25">
      <c r="D60" s="86">
        <v>50</v>
      </c>
      <c r="E60" s="60">
        <v>4</v>
      </c>
      <c r="F60" s="63" t="str">
        <f t="shared" si="1"/>
        <v>50|4</v>
      </c>
      <c r="G60" s="62">
        <v>2879049</v>
      </c>
      <c r="H60" s="97" t="s">
        <v>157</v>
      </c>
      <c r="I60" s="71" t="s">
        <v>77</v>
      </c>
    </row>
    <row r="61" spans="4:9" x14ac:dyDescent="0.25">
      <c r="D61" s="86">
        <v>50</v>
      </c>
      <c r="E61" s="60">
        <v>4.5</v>
      </c>
      <c r="F61" s="63" t="str">
        <f t="shared" si="1"/>
        <v>50|4,5</v>
      </c>
      <c r="G61" s="62">
        <v>2879050</v>
      </c>
      <c r="H61" s="97" t="s">
        <v>158</v>
      </c>
      <c r="I61" s="71" t="s">
        <v>77</v>
      </c>
    </row>
    <row r="62" spans="4:9" x14ac:dyDescent="0.25">
      <c r="D62" s="86">
        <v>50</v>
      </c>
      <c r="E62" s="60">
        <v>5</v>
      </c>
      <c r="F62" s="63" t="str">
        <f t="shared" si="1"/>
        <v>50|5</v>
      </c>
      <c r="G62" s="62">
        <v>2879051</v>
      </c>
      <c r="H62" s="97" t="s">
        <v>159</v>
      </c>
      <c r="I62" s="71" t="s">
        <v>77</v>
      </c>
    </row>
    <row r="63" spans="4:9" x14ac:dyDescent="0.25">
      <c r="D63" s="86">
        <v>50</v>
      </c>
      <c r="E63" s="60">
        <v>6</v>
      </c>
      <c r="F63" s="63" t="str">
        <f t="shared" si="1"/>
        <v>50|6</v>
      </c>
      <c r="G63" s="62">
        <v>2879052</v>
      </c>
      <c r="H63" s="97" t="s">
        <v>160</v>
      </c>
      <c r="I63" s="71" t="s">
        <v>77</v>
      </c>
    </row>
    <row r="64" spans="4:9" x14ac:dyDescent="0.25">
      <c r="D64" s="86">
        <v>50</v>
      </c>
      <c r="E64" s="60">
        <v>7</v>
      </c>
      <c r="F64" s="63" t="str">
        <f t="shared" si="1"/>
        <v>50|7</v>
      </c>
      <c r="G64" s="62">
        <v>2879053</v>
      </c>
      <c r="H64" s="97" t="s">
        <v>161</v>
      </c>
      <c r="I64" s="71" t="s">
        <v>77</v>
      </c>
    </row>
    <row r="65" spans="4:9" x14ac:dyDescent="0.25">
      <c r="D65" s="86">
        <v>50</v>
      </c>
      <c r="E65" s="60">
        <v>8</v>
      </c>
      <c r="F65" s="63" t="str">
        <f t="shared" si="1"/>
        <v>50|8</v>
      </c>
      <c r="G65" s="62">
        <v>2879054</v>
      </c>
      <c r="H65" s="97" t="s">
        <v>162</v>
      </c>
      <c r="I65" s="71" t="s">
        <v>77</v>
      </c>
    </row>
    <row r="66" spans="4:9" x14ac:dyDescent="0.25">
      <c r="D66" s="86">
        <v>50</v>
      </c>
      <c r="E66" s="60">
        <v>10</v>
      </c>
      <c r="F66" s="63" t="str">
        <f t="shared" si="1"/>
        <v>50|10</v>
      </c>
      <c r="G66" s="60">
        <v>2879183</v>
      </c>
      <c r="H66" s="100" t="s">
        <v>226</v>
      </c>
      <c r="I66" s="71" t="s">
        <v>77</v>
      </c>
    </row>
    <row r="67" spans="4:9" x14ac:dyDescent="0.25">
      <c r="D67" s="86">
        <v>50</v>
      </c>
      <c r="E67" s="60">
        <v>12</v>
      </c>
      <c r="F67" s="63" t="str">
        <f t="shared" si="1"/>
        <v>50|12</v>
      </c>
      <c r="G67" s="64">
        <v>2879184</v>
      </c>
      <c r="H67" s="97" t="s">
        <v>227</v>
      </c>
      <c r="I67" s="71" t="s">
        <v>77</v>
      </c>
    </row>
    <row r="68" spans="4:9" x14ac:dyDescent="0.25">
      <c r="D68" s="86">
        <v>50</v>
      </c>
      <c r="E68" s="60">
        <v>15</v>
      </c>
      <c r="F68" s="63" t="str">
        <f t="shared" si="1"/>
        <v>50|15</v>
      </c>
      <c r="G68" s="60">
        <v>2879174</v>
      </c>
      <c r="H68" s="100" t="s">
        <v>223</v>
      </c>
      <c r="I68" s="71" t="s">
        <v>77</v>
      </c>
    </row>
    <row r="69" spans="4:9" ht="15.75" thickBot="1" x14ac:dyDescent="0.3">
      <c r="D69" s="87">
        <v>50</v>
      </c>
      <c r="E69" s="73">
        <v>20</v>
      </c>
      <c r="F69" s="83" t="str">
        <f t="shared" si="1"/>
        <v>50|20</v>
      </c>
      <c r="G69" s="73">
        <v>2879185</v>
      </c>
      <c r="H69" s="101" t="s">
        <v>228</v>
      </c>
      <c r="I69" s="76" t="s">
        <v>77</v>
      </c>
    </row>
    <row r="70" spans="4:9" x14ac:dyDescent="0.25">
      <c r="D70" s="84">
        <v>70</v>
      </c>
      <c r="E70" s="78">
        <v>0.6</v>
      </c>
      <c r="F70" s="79" t="str">
        <f t="shared" si="1"/>
        <v>70|0,6</v>
      </c>
      <c r="G70" s="85">
        <v>2879055</v>
      </c>
      <c r="H70" s="102" t="s">
        <v>163</v>
      </c>
      <c r="I70" s="80" t="s">
        <v>78</v>
      </c>
    </row>
    <row r="71" spans="4:9" x14ac:dyDescent="0.25">
      <c r="D71" s="86">
        <v>70</v>
      </c>
      <c r="E71" s="60">
        <v>0.8</v>
      </c>
      <c r="F71" s="63" t="str">
        <f t="shared" si="1"/>
        <v>70|0,8</v>
      </c>
      <c r="G71" s="62">
        <v>2879056</v>
      </c>
      <c r="H71" s="97" t="s">
        <v>164</v>
      </c>
      <c r="I71" s="71" t="s">
        <v>78</v>
      </c>
    </row>
    <row r="72" spans="4:9" x14ac:dyDescent="0.25">
      <c r="D72" s="86">
        <v>70</v>
      </c>
      <c r="E72" s="60">
        <v>1</v>
      </c>
      <c r="F72" s="63" t="str">
        <f t="shared" si="1"/>
        <v>70|1</v>
      </c>
      <c r="G72" s="62">
        <v>2879057</v>
      </c>
      <c r="H72" s="97" t="s">
        <v>165</v>
      </c>
      <c r="I72" s="71" t="s">
        <v>78</v>
      </c>
    </row>
    <row r="73" spans="4:9" x14ac:dyDescent="0.25">
      <c r="D73" s="86">
        <v>70</v>
      </c>
      <c r="E73" s="60">
        <v>1.2</v>
      </c>
      <c r="F73" s="63" t="str">
        <f t="shared" si="1"/>
        <v>70|1,2</v>
      </c>
      <c r="G73" s="62">
        <v>2879058</v>
      </c>
      <c r="H73" s="97" t="s">
        <v>166</v>
      </c>
      <c r="I73" s="71" t="s">
        <v>78</v>
      </c>
    </row>
    <row r="74" spans="4:9" x14ac:dyDescent="0.25">
      <c r="D74" s="86">
        <v>70</v>
      </c>
      <c r="E74" s="60">
        <v>1.5</v>
      </c>
      <c r="F74" s="63" t="str">
        <f t="shared" si="1"/>
        <v>70|1,5</v>
      </c>
      <c r="G74" s="62">
        <v>2879059</v>
      </c>
      <c r="H74" s="97" t="s">
        <v>167</v>
      </c>
      <c r="I74" s="71" t="s">
        <v>78</v>
      </c>
    </row>
    <row r="75" spans="4:9" x14ac:dyDescent="0.25">
      <c r="D75" s="86">
        <v>70</v>
      </c>
      <c r="E75" s="60">
        <v>1.7</v>
      </c>
      <c r="F75" s="63" t="str">
        <f t="shared" si="1"/>
        <v>70|1,7</v>
      </c>
      <c r="G75" s="62">
        <v>2879060</v>
      </c>
      <c r="H75" s="97" t="s">
        <v>168</v>
      </c>
      <c r="I75" s="71" t="s">
        <v>78</v>
      </c>
    </row>
    <row r="76" spans="4:9" x14ac:dyDescent="0.25">
      <c r="D76" s="86">
        <v>70</v>
      </c>
      <c r="E76" s="60">
        <v>2</v>
      </c>
      <c r="F76" s="63" t="str">
        <f t="shared" si="1"/>
        <v>70|2</v>
      </c>
      <c r="G76" s="62">
        <v>2879061</v>
      </c>
      <c r="H76" s="97" t="s">
        <v>169</v>
      </c>
      <c r="I76" s="71" t="s">
        <v>78</v>
      </c>
    </row>
    <row r="77" spans="4:9" x14ac:dyDescent="0.25">
      <c r="D77" s="86">
        <v>70</v>
      </c>
      <c r="E77" s="60">
        <v>2.25</v>
      </c>
      <c r="F77" s="63" t="str">
        <f t="shared" si="1"/>
        <v>70|2,25</v>
      </c>
      <c r="G77" s="62">
        <v>2879062</v>
      </c>
      <c r="H77" s="97" t="s">
        <v>170</v>
      </c>
      <c r="I77" s="71" t="s">
        <v>78</v>
      </c>
    </row>
    <row r="78" spans="4:9" x14ac:dyDescent="0.25">
      <c r="D78" s="86">
        <v>70</v>
      </c>
      <c r="E78" s="60">
        <v>2.5</v>
      </c>
      <c r="F78" s="63" t="str">
        <f t="shared" si="1"/>
        <v>70|2,5</v>
      </c>
      <c r="G78" s="62">
        <v>2879063</v>
      </c>
      <c r="H78" s="97" t="s">
        <v>171</v>
      </c>
      <c r="I78" s="71" t="s">
        <v>78</v>
      </c>
    </row>
    <row r="79" spans="4:9" x14ac:dyDescent="0.25">
      <c r="D79" s="86">
        <v>70</v>
      </c>
      <c r="E79" s="60">
        <v>2.75</v>
      </c>
      <c r="F79" s="63" t="str">
        <f t="shared" si="1"/>
        <v>70|2,75</v>
      </c>
      <c r="G79" s="62">
        <v>2879064</v>
      </c>
      <c r="H79" s="97" t="s">
        <v>172</v>
      </c>
      <c r="I79" s="71" t="s">
        <v>78</v>
      </c>
    </row>
    <row r="80" spans="4:9" x14ac:dyDescent="0.25">
      <c r="D80" s="86">
        <v>70</v>
      </c>
      <c r="E80" s="60">
        <v>3</v>
      </c>
      <c r="F80" s="63" t="str">
        <f t="shared" si="1"/>
        <v>70|3</v>
      </c>
      <c r="G80" s="62">
        <v>2879065</v>
      </c>
      <c r="H80" s="97" t="s">
        <v>173</v>
      </c>
      <c r="I80" s="71" t="s">
        <v>78</v>
      </c>
    </row>
    <row r="81" spans="4:9" x14ac:dyDescent="0.25">
      <c r="D81" s="86">
        <v>70</v>
      </c>
      <c r="E81" s="60">
        <v>3.5</v>
      </c>
      <c r="F81" s="63" t="str">
        <f t="shared" si="1"/>
        <v>70|3,5</v>
      </c>
      <c r="G81" s="62">
        <v>2879066</v>
      </c>
      <c r="H81" s="97" t="s">
        <v>174</v>
      </c>
      <c r="I81" s="71" t="s">
        <v>78</v>
      </c>
    </row>
    <row r="82" spans="4:9" x14ac:dyDescent="0.25">
      <c r="D82" s="86">
        <v>70</v>
      </c>
      <c r="E82" s="60">
        <v>4</v>
      </c>
      <c r="F82" s="63" t="str">
        <f t="shared" si="1"/>
        <v>70|4</v>
      </c>
      <c r="G82" s="62">
        <v>2879067</v>
      </c>
      <c r="H82" s="97" t="s">
        <v>175</v>
      </c>
      <c r="I82" s="71" t="s">
        <v>78</v>
      </c>
    </row>
    <row r="83" spans="4:9" x14ac:dyDescent="0.25">
      <c r="D83" s="86">
        <v>70</v>
      </c>
      <c r="E83" s="60">
        <v>4.5</v>
      </c>
      <c r="F83" s="63" t="str">
        <f t="shared" si="1"/>
        <v>70|4,5</v>
      </c>
      <c r="G83" s="62">
        <v>2879068</v>
      </c>
      <c r="H83" s="97" t="s">
        <v>176</v>
      </c>
      <c r="I83" s="71" t="s">
        <v>78</v>
      </c>
    </row>
    <row r="84" spans="4:9" x14ac:dyDescent="0.25">
      <c r="D84" s="86">
        <v>70</v>
      </c>
      <c r="E84" s="60">
        <v>5</v>
      </c>
      <c r="F84" s="63" t="str">
        <f t="shared" si="1"/>
        <v>70|5</v>
      </c>
      <c r="G84" s="62">
        <v>2879069</v>
      </c>
      <c r="H84" s="97" t="s">
        <v>177</v>
      </c>
      <c r="I84" s="71" t="s">
        <v>78</v>
      </c>
    </row>
    <row r="85" spans="4:9" x14ac:dyDescent="0.25">
      <c r="D85" s="86">
        <v>70</v>
      </c>
      <c r="E85" s="60">
        <v>6</v>
      </c>
      <c r="F85" s="63" t="str">
        <f t="shared" si="1"/>
        <v>70|6</v>
      </c>
      <c r="G85" s="62">
        <v>2879070</v>
      </c>
      <c r="H85" s="97" t="s">
        <v>178</v>
      </c>
      <c r="I85" s="71" t="s">
        <v>78</v>
      </c>
    </row>
    <row r="86" spans="4:9" x14ac:dyDescent="0.25">
      <c r="D86" s="86">
        <v>70</v>
      </c>
      <c r="E86" s="60">
        <v>7</v>
      </c>
      <c r="F86" s="63" t="str">
        <f t="shared" si="1"/>
        <v>70|7</v>
      </c>
      <c r="G86" s="62">
        <v>2879071</v>
      </c>
      <c r="H86" s="97" t="s">
        <v>179</v>
      </c>
      <c r="I86" s="71" t="s">
        <v>78</v>
      </c>
    </row>
    <row r="87" spans="4:9" x14ac:dyDescent="0.25">
      <c r="D87" s="86">
        <v>70</v>
      </c>
      <c r="E87" s="60">
        <v>8</v>
      </c>
      <c r="F87" s="63" t="str">
        <f t="shared" si="1"/>
        <v>70|8</v>
      </c>
      <c r="G87" s="62">
        <v>2879072</v>
      </c>
      <c r="H87" s="97" t="s">
        <v>180</v>
      </c>
      <c r="I87" s="71" t="s">
        <v>78</v>
      </c>
    </row>
    <row r="88" spans="4:9" x14ac:dyDescent="0.25">
      <c r="D88" s="86">
        <v>70</v>
      </c>
      <c r="E88" s="60">
        <v>10</v>
      </c>
      <c r="F88" s="63" t="str">
        <f t="shared" si="1"/>
        <v>70|10</v>
      </c>
      <c r="G88" s="60">
        <v>2879186</v>
      </c>
      <c r="H88" s="100" t="s">
        <v>229</v>
      </c>
      <c r="I88" s="71" t="s">
        <v>78</v>
      </c>
    </row>
    <row r="89" spans="4:9" x14ac:dyDescent="0.25">
      <c r="D89" s="86">
        <v>70</v>
      </c>
      <c r="E89" s="60">
        <v>12</v>
      </c>
      <c r="F89" s="63" t="str">
        <f t="shared" si="1"/>
        <v>70|12</v>
      </c>
      <c r="G89" s="60">
        <v>2879184</v>
      </c>
      <c r="H89" s="100" t="s">
        <v>227</v>
      </c>
      <c r="I89" s="71" t="s">
        <v>78</v>
      </c>
    </row>
    <row r="90" spans="4:9" x14ac:dyDescent="0.25">
      <c r="D90" s="86">
        <v>70</v>
      </c>
      <c r="E90" s="60">
        <v>15</v>
      </c>
      <c r="F90" s="63" t="str">
        <f t="shared" si="1"/>
        <v>70|15</v>
      </c>
      <c r="G90" s="60">
        <v>2879188</v>
      </c>
      <c r="H90" s="100" t="s">
        <v>230</v>
      </c>
      <c r="I90" s="71" t="s">
        <v>78</v>
      </c>
    </row>
    <row r="91" spans="4:9" ht="15.75" thickBot="1" x14ac:dyDescent="0.3">
      <c r="D91" s="87">
        <v>70</v>
      </c>
      <c r="E91" s="73">
        <v>20</v>
      </c>
      <c r="F91" s="83" t="str">
        <f t="shared" ref="F91:F135" si="2">D91&amp;"|"&amp;E91</f>
        <v>70|20</v>
      </c>
      <c r="G91" s="73">
        <v>2879189</v>
      </c>
      <c r="H91" s="101" t="s">
        <v>231</v>
      </c>
      <c r="I91" s="76" t="s">
        <v>78</v>
      </c>
    </row>
    <row r="92" spans="4:9" x14ac:dyDescent="0.25">
      <c r="D92" s="84">
        <v>95</v>
      </c>
      <c r="E92" s="78">
        <v>0.6</v>
      </c>
      <c r="F92" s="79" t="str">
        <f t="shared" si="2"/>
        <v>95|0,6</v>
      </c>
      <c r="G92" s="85">
        <v>2879073</v>
      </c>
      <c r="H92" s="102" t="s">
        <v>181</v>
      </c>
      <c r="I92" s="80" t="s">
        <v>79</v>
      </c>
    </row>
    <row r="93" spans="4:9" x14ac:dyDescent="0.25">
      <c r="D93" s="86">
        <v>95</v>
      </c>
      <c r="E93" s="60">
        <v>0.8</v>
      </c>
      <c r="F93" s="63" t="str">
        <f t="shared" si="2"/>
        <v>95|0,8</v>
      </c>
      <c r="G93" s="62">
        <v>2879074</v>
      </c>
      <c r="H93" s="97" t="s">
        <v>182</v>
      </c>
      <c r="I93" s="71" t="s">
        <v>79</v>
      </c>
    </row>
    <row r="94" spans="4:9" x14ac:dyDescent="0.25">
      <c r="D94" s="86">
        <v>95</v>
      </c>
      <c r="E94" s="60">
        <v>1</v>
      </c>
      <c r="F94" s="63" t="str">
        <f t="shared" si="2"/>
        <v>95|1</v>
      </c>
      <c r="G94" s="62">
        <v>2879075</v>
      </c>
      <c r="H94" s="97" t="s">
        <v>183</v>
      </c>
      <c r="I94" s="71" t="s">
        <v>79</v>
      </c>
    </row>
    <row r="95" spans="4:9" x14ac:dyDescent="0.25">
      <c r="D95" s="86">
        <v>95</v>
      </c>
      <c r="E95" s="60">
        <v>1.2</v>
      </c>
      <c r="F95" s="63" t="str">
        <f t="shared" si="2"/>
        <v>95|1,2</v>
      </c>
      <c r="G95" s="62">
        <v>2879076</v>
      </c>
      <c r="H95" s="97" t="s">
        <v>184</v>
      </c>
      <c r="I95" s="71" t="s">
        <v>79</v>
      </c>
    </row>
    <row r="96" spans="4:9" x14ac:dyDescent="0.25">
      <c r="D96" s="86">
        <v>95</v>
      </c>
      <c r="E96" s="60">
        <v>1.5</v>
      </c>
      <c r="F96" s="63" t="str">
        <f t="shared" si="2"/>
        <v>95|1,5</v>
      </c>
      <c r="G96" s="62">
        <v>2879077</v>
      </c>
      <c r="H96" s="97" t="s">
        <v>185</v>
      </c>
      <c r="I96" s="71" t="s">
        <v>79</v>
      </c>
    </row>
    <row r="97" spans="4:9" x14ac:dyDescent="0.25">
      <c r="D97" s="86">
        <v>95</v>
      </c>
      <c r="E97" s="60">
        <v>1.7</v>
      </c>
      <c r="F97" s="63" t="str">
        <f t="shared" si="2"/>
        <v>95|1,7</v>
      </c>
      <c r="G97" s="62">
        <v>2879078</v>
      </c>
      <c r="H97" s="97" t="s">
        <v>186</v>
      </c>
      <c r="I97" s="71" t="s">
        <v>79</v>
      </c>
    </row>
    <row r="98" spans="4:9" x14ac:dyDescent="0.25">
      <c r="D98" s="86">
        <v>95</v>
      </c>
      <c r="E98" s="60">
        <v>2</v>
      </c>
      <c r="F98" s="63" t="str">
        <f t="shared" si="2"/>
        <v>95|2</v>
      </c>
      <c r="G98" s="62">
        <v>2879079</v>
      </c>
      <c r="H98" s="97" t="s">
        <v>187</v>
      </c>
      <c r="I98" s="71" t="s">
        <v>79</v>
      </c>
    </row>
    <row r="99" spans="4:9" x14ac:dyDescent="0.25">
      <c r="D99" s="86">
        <v>95</v>
      </c>
      <c r="E99" s="60">
        <v>2.25</v>
      </c>
      <c r="F99" s="63" t="str">
        <f t="shared" si="2"/>
        <v>95|2,25</v>
      </c>
      <c r="G99" s="62">
        <v>2879080</v>
      </c>
      <c r="H99" s="97" t="s">
        <v>188</v>
      </c>
      <c r="I99" s="71" t="s">
        <v>79</v>
      </c>
    </row>
    <row r="100" spans="4:9" x14ac:dyDescent="0.25">
      <c r="D100" s="86">
        <v>95</v>
      </c>
      <c r="E100" s="60">
        <v>2.5</v>
      </c>
      <c r="F100" s="63" t="str">
        <f t="shared" si="2"/>
        <v>95|2,5</v>
      </c>
      <c r="G100" s="62">
        <v>2879081</v>
      </c>
      <c r="H100" s="97" t="s">
        <v>189</v>
      </c>
      <c r="I100" s="71" t="s">
        <v>79</v>
      </c>
    </row>
    <row r="101" spans="4:9" x14ac:dyDescent="0.25">
      <c r="D101" s="86">
        <v>95</v>
      </c>
      <c r="E101" s="60">
        <v>2.75</v>
      </c>
      <c r="F101" s="63" t="str">
        <f t="shared" si="2"/>
        <v>95|2,75</v>
      </c>
      <c r="G101" s="62">
        <v>2879082</v>
      </c>
      <c r="H101" s="97" t="s">
        <v>190</v>
      </c>
      <c r="I101" s="71" t="s">
        <v>79</v>
      </c>
    </row>
    <row r="102" spans="4:9" x14ac:dyDescent="0.25">
      <c r="D102" s="86">
        <v>95</v>
      </c>
      <c r="E102" s="60">
        <v>3</v>
      </c>
      <c r="F102" s="63" t="str">
        <f t="shared" si="2"/>
        <v>95|3</v>
      </c>
      <c r="G102" s="62">
        <v>2879083</v>
      </c>
      <c r="H102" s="97" t="s">
        <v>191</v>
      </c>
      <c r="I102" s="71" t="s">
        <v>79</v>
      </c>
    </row>
    <row r="103" spans="4:9" x14ac:dyDescent="0.25">
      <c r="D103" s="86">
        <v>95</v>
      </c>
      <c r="E103" s="60">
        <v>3.5</v>
      </c>
      <c r="F103" s="63" t="str">
        <f t="shared" si="2"/>
        <v>95|3,5</v>
      </c>
      <c r="G103" s="62">
        <v>2879084</v>
      </c>
      <c r="H103" s="97" t="s">
        <v>192</v>
      </c>
      <c r="I103" s="71" t="s">
        <v>79</v>
      </c>
    </row>
    <row r="104" spans="4:9" x14ac:dyDescent="0.25">
      <c r="D104" s="86">
        <v>95</v>
      </c>
      <c r="E104" s="60">
        <v>4</v>
      </c>
      <c r="F104" s="63" t="str">
        <f t="shared" si="2"/>
        <v>95|4</v>
      </c>
      <c r="G104" s="62">
        <v>2879085</v>
      </c>
      <c r="H104" s="97" t="s">
        <v>193</v>
      </c>
      <c r="I104" s="71" t="s">
        <v>79</v>
      </c>
    </row>
    <row r="105" spans="4:9" x14ac:dyDescent="0.25">
      <c r="D105" s="86">
        <v>95</v>
      </c>
      <c r="E105" s="60">
        <v>4.5</v>
      </c>
      <c r="F105" s="63" t="str">
        <f t="shared" si="2"/>
        <v>95|4,5</v>
      </c>
      <c r="G105" s="62">
        <v>2879086</v>
      </c>
      <c r="H105" s="97" t="s">
        <v>194</v>
      </c>
      <c r="I105" s="71" t="s">
        <v>79</v>
      </c>
    </row>
    <row r="106" spans="4:9" x14ac:dyDescent="0.25">
      <c r="D106" s="86">
        <v>95</v>
      </c>
      <c r="E106" s="60">
        <v>5</v>
      </c>
      <c r="F106" s="63" t="str">
        <f t="shared" si="2"/>
        <v>95|5</v>
      </c>
      <c r="G106" s="62">
        <v>2879087</v>
      </c>
      <c r="H106" s="97" t="s">
        <v>195</v>
      </c>
      <c r="I106" s="71" t="s">
        <v>79</v>
      </c>
    </row>
    <row r="107" spans="4:9" x14ac:dyDescent="0.25">
      <c r="D107" s="86">
        <v>95</v>
      </c>
      <c r="E107" s="60">
        <v>6</v>
      </c>
      <c r="F107" s="63" t="str">
        <f t="shared" si="2"/>
        <v>95|6</v>
      </c>
      <c r="G107" s="62">
        <v>2879088</v>
      </c>
      <c r="H107" s="97" t="s">
        <v>196</v>
      </c>
      <c r="I107" s="71" t="s">
        <v>79</v>
      </c>
    </row>
    <row r="108" spans="4:9" x14ac:dyDescent="0.25">
      <c r="D108" s="86">
        <v>95</v>
      </c>
      <c r="E108" s="60">
        <v>7</v>
      </c>
      <c r="F108" s="63" t="str">
        <f t="shared" si="2"/>
        <v>95|7</v>
      </c>
      <c r="G108" s="62">
        <v>2879089</v>
      </c>
      <c r="H108" s="97" t="s">
        <v>197</v>
      </c>
      <c r="I108" s="71" t="s">
        <v>79</v>
      </c>
    </row>
    <row r="109" spans="4:9" x14ac:dyDescent="0.25">
      <c r="D109" s="86">
        <v>95</v>
      </c>
      <c r="E109" s="60">
        <v>8</v>
      </c>
      <c r="F109" s="63" t="str">
        <f t="shared" si="2"/>
        <v>95|8</v>
      </c>
      <c r="G109" s="62">
        <v>2879090</v>
      </c>
      <c r="H109" s="97" t="s">
        <v>198</v>
      </c>
      <c r="I109" s="71" t="s">
        <v>79</v>
      </c>
    </row>
    <row r="110" spans="4:9" x14ac:dyDescent="0.25">
      <c r="D110" s="86">
        <v>95</v>
      </c>
      <c r="E110" s="60">
        <v>10</v>
      </c>
      <c r="F110" s="63" t="str">
        <f t="shared" si="2"/>
        <v>95|10</v>
      </c>
      <c r="G110" s="60">
        <v>2879190</v>
      </c>
      <c r="H110" s="100" t="s">
        <v>232</v>
      </c>
      <c r="I110" s="71" t="s">
        <v>79</v>
      </c>
    </row>
    <row r="111" spans="4:9" x14ac:dyDescent="0.25">
      <c r="D111" s="86">
        <v>95</v>
      </c>
      <c r="E111" s="60">
        <v>12</v>
      </c>
      <c r="F111" s="63" t="str">
        <f t="shared" si="2"/>
        <v>95|12</v>
      </c>
      <c r="G111" s="60">
        <v>2879191</v>
      </c>
      <c r="H111" s="100" t="s">
        <v>233</v>
      </c>
      <c r="I111" s="71" t="s">
        <v>79</v>
      </c>
    </row>
    <row r="112" spans="4:9" x14ac:dyDescent="0.25">
      <c r="D112" s="86">
        <v>95</v>
      </c>
      <c r="E112" s="60">
        <v>15</v>
      </c>
      <c r="F112" s="63" t="str">
        <f t="shared" si="2"/>
        <v>95|15</v>
      </c>
      <c r="G112" s="60">
        <v>2879192</v>
      </c>
      <c r="H112" s="100" t="s">
        <v>234</v>
      </c>
      <c r="I112" s="71" t="s">
        <v>79</v>
      </c>
    </row>
    <row r="113" spans="4:9" ht="15.75" thickBot="1" x14ac:dyDescent="0.3">
      <c r="D113" s="87">
        <v>95</v>
      </c>
      <c r="E113" s="73">
        <v>20</v>
      </c>
      <c r="F113" s="83" t="str">
        <f t="shared" si="2"/>
        <v>95|20</v>
      </c>
      <c r="G113" s="73">
        <v>2879193</v>
      </c>
      <c r="H113" s="101" t="s">
        <v>235</v>
      </c>
      <c r="I113" s="76" t="s">
        <v>79</v>
      </c>
    </row>
    <row r="114" spans="4:9" x14ac:dyDescent="0.25">
      <c r="D114" s="84">
        <v>120</v>
      </c>
      <c r="E114" s="78">
        <v>0.6</v>
      </c>
      <c r="F114" s="79" t="str">
        <f t="shared" si="2"/>
        <v>120|0,6</v>
      </c>
      <c r="G114" s="88">
        <v>2879101</v>
      </c>
      <c r="H114" s="94" t="s">
        <v>199</v>
      </c>
      <c r="I114" s="80" t="s">
        <v>80</v>
      </c>
    </row>
    <row r="115" spans="4:9" x14ac:dyDescent="0.25">
      <c r="D115" s="86">
        <v>120</v>
      </c>
      <c r="E115" s="60">
        <v>0.8</v>
      </c>
      <c r="F115" s="63" t="str">
        <f t="shared" si="2"/>
        <v>120|0,8</v>
      </c>
      <c r="G115" s="64">
        <v>2879102</v>
      </c>
      <c r="H115" s="93" t="s">
        <v>200</v>
      </c>
      <c r="I115" s="71" t="s">
        <v>80</v>
      </c>
    </row>
    <row r="116" spans="4:9" x14ac:dyDescent="0.25">
      <c r="D116" s="86">
        <v>120</v>
      </c>
      <c r="E116" s="60">
        <v>1</v>
      </c>
      <c r="F116" s="63" t="str">
        <f t="shared" si="2"/>
        <v>120|1</v>
      </c>
      <c r="G116" s="64">
        <v>2879103</v>
      </c>
      <c r="H116" s="93" t="s">
        <v>201</v>
      </c>
      <c r="I116" s="71" t="s">
        <v>80</v>
      </c>
    </row>
    <row r="117" spans="4:9" x14ac:dyDescent="0.25">
      <c r="D117" s="86">
        <v>120</v>
      </c>
      <c r="E117" s="60">
        <v>1.2</v>
      </c>
      <c r="F117" s="63" t="str">
        <f t="shared" si="2"/>
        <v>120|1,2</v>
      </c>
      <c r="G117" s="64">
        <v>2879104</v>
      </c>
      <c r="H117" s="93" t="s">
        <v>202</v>
      </c>
      <c r="I117" s="71" t="s">
        <v>80</v>
      </c>
    </row>
    <row r="118" spans="4:9" x14ac:dyDescent="0.25">
      <c r="D118" s="86">
        <v>120</v>
      </c>
      <c r="E118" s="60">
        <v>1.5</v>
      </c>
      <c r="F118" s="63" t="str">
        <f t="shared" si="2"/>
        <v>120|1,5</v>
      </c>
      <c r="G118" s="64">
        <v>2879105</v>
      </c>
      <c r="H118" s="93" t="s">
        <v>203</v>
      </c>
      <c r="I118" s="71" t="s">
        <v>80</v>
      </c>
    </row>
    <row r="119" spans="4:9" x14ac:dyDescent="0.25">
      <c r="D119" s="86">
        <v>120</v>
      </c>
      <c r="E119" s="60">
        <v>1.7</v>
      </c>
      <c r="F119" s="63" t="str">
        <f t="shared" si="2"/>
        <v>120|1,7</v>
      </c>
      <c r="G119" s="64">
        <v>2879106</v>
      </c>
      <c r="H119" s="93" t="s">
        <v>204</v>
      </c>
      <c r="I119" s="71" t="s">
        <v>80</v>
      </c>
    </row>
    <row r="120" spans="4:9" x14ac:dyDescent="0.25">
      <c r="D120" s="86">
        <v>120</v>
      </c>
      <c r="E120" s="60">
        <v>2</v>
      </c>
      <c r="F120" s="63" t="str">
        <f t="shared" si="2"/>
        <v>120|2</v>
      </c>
      <c r="G120" s="64">
        <v>2879107</v>
      </c>
      <c r="H120" s="93" t="s">
        <v>205</v>
      </c>
      <c r="I120" s="71" t="s">
        <v>80</v>
      </c>
    </row>
    <row r="121" spans="4:9" x14ac:dyDescent="0.25">
      <c r="D121" s="86">
        <v>120</v>
      </c>
      <c r="E121" s="60">
        <v>2.25</v>
      </c>
      <c r="F121" s="63" t="str">
        <f t="shared" si="2"/>
        <v>120|2,25</v>
      </c>
      <c r="G121" s="64">
        <v>2879108</v>
      </c>
      <c r="H121" s="93" t="s">
        <v>206</v>
      </c>
      <c r="I121" s="71" t="s">
        <v>80</v>
      </c>
    </row>
    <row r="122" spans="4:9" x14ac:dyDescent="0.25">
      <c r="D122" s="86">
        <v>120</v>
      </c>
      <c r="E122" s="60">
        <v>2.5</v>
      </c>
      <c r="F122" s="63" t="str">
        <f t="shared" si="2"/>
        <v>120|2,5</v>
      </c>
      <c r="G122" s="64">
        <v>2879109</v>
      </c>
      <c r="H122" s="93" t="s">
        <v>207</v>
      </c>
      <c r="I122" s="71" t="s">
        <v>80</v>
      </c>
    </row>
    <row r="123" spans="4:9" x14ac:dyDescent="0.25">
      <c r="D123" s="86">
        <v>120</v>
      </c>
      <c r="E123" s="60">
        <v>2.75</v>
      </c>
      <c r="F123" s="63" t="str">
        <f t="shared" si="2"/>
        <v>120|2,75</v>
      </c>
      <c r="G123" s="64">
        <v>2879110</v>
      </c>
      <c r="H123" s="93" t="s">
        <v>208</v>
      </c>
      <c r="I123" s="71" t="s">
        <v>80</v>
      </c>
    </row>
    <row r="124" spans="4:9" x14ac:dyDescent="0.25">
      <c r="D124" s="86">
        <v>120</v>
      </c>
      <c r="E124" s="60">
        <v>3</v>
      </c>
      <c r="F124" s="63" t="str">
        <f t="shared" si="2"/>
        <v>120|3</v>
      </c>
      <c r="G124" s="64">
        <v>2879111</v>
      </c>
      <c r="H124" s="93" t="s">
        <v>209</v>
      </c>
      <c r="I124" s="71" t="s">
        <v>80</v>
      </c>
    </row>
    <row r="125" spans="4:9" x14ac:dyDescent="0.25">
      <c r="D125" s="86">
        <v>120</v>
      </c>
      <c r="E125" s="60">
        <v>3.5</v>
      </c>
      <c r="F125" s="63" t="str">
        <f t="shared" si="2"/>
        <v>120|3,5</v>
      </c>
      <c r="G125" s="64">
        <v>2879112</v>
      </c>
      <c r="H125" s="93" t="s">
        <v>210</v>
      </c>
      <c r="I125" s="71" t="s">
        <v>80</v>
      </c>
    </row>
    <row r="126" spans="4:9" x14ac:dyDescent="0.25">
      <c r="D126" s="86">
        <v>120</v>
      </c>
      <c r="E126" s="60">
        <v>4</v>
      </c>
      <c r="F126" s="63" t="str">
        <f t="shared" si="2"/>
        <v>120|4</v>
      </c>
      <c r="G126" s="64">
        <v>2879113</v>
      </c>
      <c r="H126" s="93" t="s">
        <v>211</v>
      </c>
      <c r="I126" s="71" t="s">
        <v>80</v>
      </c>
    </row>
    <row r="127" spans="4:9" x14ac:dyDescent="0.25">
      <c r="D127" s="86">
        <v>120</v>
      </c>
      <c r="E127" s="60">
        <v>4.5</v>
      </c>
      <c r="F127" s="63" t="str">
        <f t="shared" si="2"/>
        <v>120|4,5</v>
      </c>
      <c r="G127" s="64">
        <v>2879114</v>
      </c>
      <c r="H127" s="93" t="s">
        <v>212</v>
      </c>
      <c r="I127" s="71" t="s">
        <v>80</v>
      </c>
    </row>
    <row r="128" spans="4:9" x14ac:dyDescent="0.25">
      <c r="D128" s="86">
        <v>120</v>
      </c>
      <c r="E128" s="60">
        <v>5</v>
      </c>
      <c r="F128" s="63" t="str">
        <f t="shared" si="2"/>
        <v>120|5</v>
      </c>
      <c r="G128" s="64">
        <v>2879115</v>
      </c>
      <c r="H128" s="93" t="s">
        <v>213</v>
      </c>
      <c r="I128" s="71" t="s">
        <v>80</v>
      </c>
    </row>
    <row r="129" spans="4:9" x14ac:dyDescent="0.25">
      <c r="D129" s="86">
        <v>120</v>
      </c>
      <c r="E129" s="60">
        <v>6</v>
      </c>
      <c r="F129" s="63" t="str">
        <f t="shared" si="2"/>
        <v>120|6</v>
      </c>
      <c r="G129" s="64">
        <v>2879116</v>
      </c>
      <c r="H129" s="93" t="s">
        <v>214</v>
      </c>
      <c r="I129" s="71" t="s">
        <v>80</v>
      </c>
    </row>
    <row r="130" spans="4:9" x14ac:dyDescent="0.25">
      <c r="D130" s="86">
        <v>120</v>
      </c>
      <c r="E130" s="60">
        <v>7</v>
      </c>
      <c r="F130" s="63" t="str">
        <f t="shared" si="2"/>
        <v>120|7</v>
      </c>
      <c r="G130" s="64">
        <v>2879117</v>
      </c>
      <c r="H130" s="93" t="s">
        <v>215</v>
      </c>
      <c r="I130" s="71" t="s">
        <v>80</v>
      </c>
    </row>
    <row r="131" spans="4:9" x14ac:dyDescent="0.25">
      <c r="D131" s="86">
        <v>120</v>
      </c>
      <c r="E131" s="60">
        <v>8</v>
      </c>
      <c r="F131" s="63" t="str">
        <f t="shared" si="2"/>
        <v>120|8</v>
      </c>
      <c r="G131" s="64">
        <v>2879118</v>
      </c>
      <c r="H131" s="93" t="s">
        <v>216</v>
      </c>
      <c r="I131" s="71" t="s">
        <v>80</v>
      </c>
    </row>
    <row r="132" spans="4:9" x14ac:dyDescent="0.25">
      <c r="D132" s="86">
        <v>120</v>
      </c>
      <c r="E132" s="60">
        <v>10</v>
      </c>
      <c r="F132" s="63" t="str">
        <f t="shared" si="2"/>
        <v>120|10</v>
      </c>
      <c r="G132" s="65">
        <v>2879194</v>
      </c>
      <c r="H132" s="95" t="s">
        <v>236</v>
      </c>
      <c r="I132" s="71" t="s">
        <v>80</v>
      </c>
    </row>
    <row r="133" spans="4:9" x14ac:dyDescent="0.25">
      <c r="D133" s="86">
        <v>120</v>
      </c>
      <c r="E133" s="60">
        <v>12</v>
      </c>
      <c r="F133" s="63" t="str">
        <f t="shared" si="2"/>
        <v>120|12</v>
      </c>
      <c r="G133" s="65">
        <v>2879195</v>
      </c>
      <c r="H133" s="95" t="s">
        <v>237</v>
      </c>
      <c r="I133" s="71" t="s">
        <v>80</v>
      </c>
    </row>
    <row r="134" spans="4:9" x14ac:dyDescent="0.25">
      <c r="D134" s="86">
        <v>120</v>
      </c>
      <c r="E134" s="60">
        <v>15</v>
      </c>
      <c r="F134" s="63" t="str">
        <f t="shared" si="2"/>
        <v>120|15</v>
      </c>
      <c r="G134" s="65">
        <v>2879196</v>
      </c>
      <c r="H134" s="95" t="s">
        <v>238</v>
      </c>
      <c r="I134" s="71" t="s">
        <v>80</v>
      </c>
    </row>
    <row r="135" spans="4:9" ht="15.75" thickBot="1" x14ac:dyDescent="0.3">
      <c r="D135" s="87">
        <v>120</v>
      </c>
      <c r="E135" s="73">
        <v>20</v>
      </c>
      <c r="F135" s="83" t="str">
        <f t="shared" si="2"/>
        <v>120|20</v>
      </c>
      <c r="G135" s="89">
        <v>2879197</v>
      </c>
      <c r="H135" s="96" t="s">
        <v>239</v>
      </c>
      <c r="I135" s="76" t="s">
        <v>80</v>
      </c>
    </row>
  </sheetData>
  <sheetProtection algorithmName="SHA-512" hashValue="ij5J1ewUYfi21t+XRMKVBgz2Ofh00vCYhNAFZnRUWI/sTS0COt9LC6icFABBMe1QCXiSFTzFlIabOteKbGdJhQ==" saltValue="kXBHAlPxqn0mYh/1JiRRbg==" spinCount="100000" sheet="1" selectLockedCells="1" selectUnlockedCells="1"/>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7</vt:i4>
      </vt:variant>
    </vt:vector>
  </HeadingPairs>
  <TitlesOfParts>
    <vt:vector size="14" baseType="lpstr">
      <vt:lpstr>Framside</vt:lpstr>
      <vt:lpstr>1A</vt:lpstr>
      <vt:lpstr>2A</vt:lpstr>
      <vt:lpstr>3A</vt:lpstr>
      <vt:lpstr>3B</vt:lpstr>
      <vt:lpstr>3C</vt:lpstr>
      <vt:lpstr>Kilde</vt:lpstr>
      <vt:lpstr>Faseklemmer</vt:lpstr>
      <vt:lpstr>Jordklemme</vt:lpstr>
      <vt:lpstr>Kilde!kA_1_sek</vt:lpstr>
      <vt:lpstr>kA_1_sek</vt:lpstr>
      <vt:lpstr>Lengde_lisse_B</vt:lpstr>
      <vt:lpstr>Tverrsnitt</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Sommerfelt</dc:creator>
  <cp:lastModifiedBy>Gunnar Huynh</cp:lastModifiedBy>
  <cp:lastPrinted>2022-05-19T14:49:48Z</cp:lastPrinted>
  <dcterms:created xsi:type="dcterms:W3CDTF">2015-08-13T11:41:40Z</dcterms:created>
  <dcterms:modified xsi:type="dcterms:W3CDTF">2022-05-25T06:37:13Z</dcterms:modified>
</cp:coreProperties>
</file>